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ap\Users\Jure.bencina\documents\Razpisi_2021\oBčinska stavba\PZI_2021-12-09_0755\nacrt_strojnih_instalacij\"/>
    </mc:Choice>
  </mc:AlternateContent>
  <bookViews>
    <workbookView xWindow="22935" yWindow="-105" windowWidth="23250" windowHeight="12570" tabRatio="831"/>
  </bookViews>
  <sheets>
    <sheet name="REKAP." sheetId="12" r:id="rId1"/>
    <sheet name="VODOVOD" sheetId="1" r:id="rId2"/>
    <sheet name="OGREVANJE" sheetId="3" r:id="rId3"/>
    <sheet name="PREZRACEVANJE" sheetId="43" r:id="rId4"/>
    <sheet name="PLIN" sheetId="44" r:id="rId5"/>
  </sheets>
  <definedNames>
    <definedName name="_xlnm.Print_Area" localSheetId="2">OGREVANJE!$A$1:$F$162</definedName>
    <definedName name="_xlnm.Print_Area" localSheetId="4">PLIN!$A$1:$F$35</definedName>
    <definedName name="_xlnm.Print_Area" localSheetId="3">PREZRACEVANJE!$A$1:$F$152</definedName>
    <definedName name="_xlnm.Print_Area" localSheetId="0">'REKAP.'!$A$1:$C$36</definedName>
    <definedName name="_xlnm.Print_Area" localSheetId="1">VODOVOD!$A$1:$F$197</definedName>
    <definedName name="_xlnm.Print_Titles" localSheetId="2">OGREVANJE!$3:$4</definedName>
    <definedName name="_xlnm.Print_Titles" localSheetId="4">PLIN!$3:$4</definedName>
    <definedName name="_xlnm.Print_Titles" localSheetId="3">PREZRACEVANJE!$3:$4</definedName>
    <definedName name="_xlnm.Print_Titles" localSheetId="1">VODOVOD!$3:$4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44" l="1"/>
  <c r="F16" i="44"/>
  <c r="F28" i="44" l="1"/>
  <c r="F26" i="44"/>
  <c r="F24" i="44"/>
  <c r="F22" i="44"/>
  <c r="F20" i="44"/>
  <c r="F14" i="44"/>
  <c r="F10" i="44"/>
  <c r="F7" i="44" l="1"/>
  <c r="B15" i="12"/>
  <c r="B34" i="44"/>
  <c r="A7" i="44"/>
  <c r="F32" i="44" l="1"/>
  <c r="F30" i="44"/>
  <c r="A9" i="44"/>
  <c r="F80" i="43"/>
  <c r="F81" i="43"/>
  <c r="F46" i="43"/>
  <c r="F44" i="43"/>
  <c r="F40" i="43"/>
  <c r="F131" i="43"/>
  <c r="A16" i="44" l="1"/>
  <c r="A12" i="44"/>
  <c r="F129" i="43"/>
  <c r="F118" i="43"/>
  <c r="F73" i="43"/>
  <c r="F54" i="43"/>
  <c r="F52" i="43"/>
  <c r="F32" i="43"/>
  <c r="F30" i="1"/>
  <c r="F12" i="1"/>
  <c r="A9" i="1"/>
  <c r="A14" i="1" s="1"/>
  <c r="F163" i="1"/>
  <c r="F161" i="1"/>
  <c r="A20" i="44" l="1"/>
  <c r="A22" i="44" s="1"/>
  <c r="A24" i="44" s="1"/>
  <c r="A18" i="44"/>
  <c r="F34" i="44"/>
  <c r="C15" i="12" s="1"/>
  <c r="F53" i="43"/>
  <c r="F62" i="43"/>
  <c r="F58" i="43"/>
  <c r="F56" i="43"/>
  <c r="F59" i="43"/>
  <c r="F55" i="43"/>
  <c r="F51" i="43"/>
  <c r="F57" i="43"/>
  <c r="F50" i="43"/>
  <c r="F61" i="43"/>
  <c r="F86" i="1"/>
  <c r="F80" i="1"/>
  <c r="F24" i="1"/>
  <c r="F22" i="1"/>
  <c r="F74" i="1"/>
  <c r="F68" i="1"/>
  <c r="F64" i="1"/>
  <c r="F62" i="1"/>
  <c r="F58" i="1"/>
  <c r="F44" i="1"/>
  <c r="F42" i="1"/>
  <c r="A26" i="44" l="1"/>
  <c r="F54" i="1"/>
  <c r="F50" i="1"/>
  <c r="F48" i="1"/>
  <c r="F38" i="1"/>
  <c r="F36" i="1"/>
  <c r="F34" i="1"/>
  <c r="F18" i="1"/>
  <c r="F16" i="1"/>
  <c r="F7" i="1"/>
  <c r="A28" i="44" l="1"/>
  <c r="A30" i="44" s="1"/>
  <c r="A32" i="44" s="1"/>
  <c r="F87" i="3"/>
  <c r="F92" i="3"/>
  <c r="F145" i="3"/>
  <c r="F144" i="3"/>
  <c r="F142" i="3"/>
  <c r="F141" i="3"/>
  <c r="F139" i="3"/>
  <c r="F138" i="3"/>
  <c r="F134" i="3"/>
  <c r="F133" i="3"/>
  <c r="F149" i="3"/>
  <c r="F148" i="3"/>
  <c r="F153" i="3"/>
  <c r="F152" i="3"/>
  <c r="F130" i="3"/>
  <c r="F129" i="3"/>
  <c r="F125" i="3"/>
  <c r="F126" i="3"/>
  <c r="F114" i="3"/>
  <c r="F113" i="3"/>
  <c r="F122" i="3"/>
  <c r="F118" i="3"/>
  <c r="F110" i="3"/>
  <c r="F109" i="3"/>
  <c r="F108" i="3"/>
  <c r="F105" i="3"/>
  <c r="F104" i="3"/>
  <c r="F99" i="3"/>
  <c r="F101" i="3"/>
  <c r="F71" i="3"/>
  <c r="F67" i="3"/>
  <c r="F72" i="3" l="1"/>
  <c r="F62" i="3"/>
  <c r="F60" i="3"/>
  <c r="F51" i="3"/>
  <c r="F42" i="3"/>
  <c r="F43" i="3"/>
  <c r="F38" i="3"/>
  <c r="F36" i="3"/>
  <c r="F30" i="3"/>
  <c r="F28" i="3"/>
  <c r="F12" i="3"/>
  <c r="F22" i="3"/>
  <c r="F21" i="3"/>
  <c r="F20" i="3"/>
  <c r="F19" i="3"/>
  <c r="F16" i="3"/>
  <c r="F17" i="3"/>
  <c r="F15" i="3"/>
  <c r="F13" i="3"/>
  <c r="F11" i="3"/>
  <c r="F116" i="43"/>
  <c r="F115" i="43"/>
  <c r="F111" i="43"/>
  <c r="F28" i="1" l="1"/>
  <c r="F48" i="3" l="1"/>
  <c r="F49" i="3"/>
  <c r="F110" i="43" l="1"/>
  <c r="F106" i="43"/>
  <c r="F105" i="43"/>
  <c r="F97" i="43" l="1"/>
  <c r="F96" i="43"/>
  <c r="F89" i="43"/>
  <c r="F88" i="43"/>
  <c r="F69" i="3" l="1"/>
  <c r="F68" i="3"/>
  <c r="F109" i="1" l="1"/>
  <c r="F108" i="1"/>
  <c r="F107" i="1"/>
  <c r="F137" i="1" l="1"/>
  <c r="A20" i="1" l="1"/>
  <c r="A26" i="1" l="1"/>
  <c r="A32" i="1" l="1"/>
  <c r="A40" i="1" l="1"/>
  <c r="A46" i="1" s="1"/>
  <c r="A52" i="1" l="1"/>
  <c r="A56" i="1" s="1"/>
  <c r="A60" i="1" s="1"/>
  <c r="A66" i="1" l="1"/>
  <c r="A70" i="1" s="1"/>
  <c r="A76" i="1" s="1"/>
  <c r="A82" i="1" s="1"/>
  <c r="A88" i="1" s="1"/>
  <c r="A96" i="1" l="1"/>
  <c r="F133" i="1"/>
  <c r="F169" i="1"/>
  <c r="F122" i="43" l="1"/>
  <c r="F143" i="1" l="1"/>
  <c r="F167" i="1" l="1"/>
  <c r="F128" i="1" l="1"/>
  <c r="F115" i="1" l="1"/>
  <c r="F36" i="43" l="1"/>
  <c r="F124" i="1" l="1"/>
  <c r="F120" i="1"/>
  <c r="F119" i="1"/>
  <c r="F102" i="1" l="1"/>
  <c r="F139" i="43" l="1"/>
  <c r="F69" i="43" l="1"/>
  <c r="F101" i="1" l="1"/>
  <c r="F100" i="1"/>
  <c r="F99" i="1"/>
  <c r="F94" i="1"/>
  <c r="F93" i="1"/>
  <c r="F92" i="1"/>
  <c r="F91" i="1"/>
  <c r="F96" i="3"/>
  <c r="A7" i="43"/>
  <c r="F27" i="43"/>
  <c r="F49" i="43"/>
  <c r="F70" i="43"/>
  <c r="F71" i="43"/>
  <c r="F72" i="43"/>
  <c r="F74" i="43"/>
  <c r="F101" i="43"/>
  <c r="F125" i="43"/>
  <c r="F126" i="43"/>
  <c r="F135" i="43"/>
  <c r="F141" i="43"/>
  <c r="F143" i="43"/>
  <c r="B13" i="12"/>
  <c r="B11" i="12"/>
  <c r="B9" i="12"/>
  <c r="B151" i="43"/>
  <c r="B161" i="3"/>
  <c r="F121" i="3"/>
  <c r="F117" i="3"/>
  <c r="F100" i="3"/>
  <c r="F91" i="3"/>
  <c r="F58" i="3"/>
  <c r="F57" i="3"/>
  <c r="F56" i="3"/>
  <c r="F84" i="3"/>
  <c r="F83" i="3"/>
  <c r="F78" i="3"/>
  <c r="F77" i="3"/>
  <c r="F41" i="3"/>
  <c r="F34" i="3"/>
  <c r="F26" i="3"/>
  <c r="F9" i="3"/>
  <c r="F14" i="3"/>
  <c r="F8" i="3"/>
  <c r="B196" i="1"/>
  <c r="F187" i="1"/>
  <c r="F184" i="1"/>
  <c r="F181" i="1"/>
  <c r="F178" i="1"/>
  <c r="F175" i="1"/>
  <c r="F172" i="1"/>
  <c r="F157" i="1"/>
  <c r="F153" i="1"/>
  <c r="F149" i="1"/>
  <c r="F148" i="1"/>
  <c r="F147" i="1"/>
  <c r="F84" i="1"/>
  <c r="F78" i="1"/>
  <c r="F72" i="1"/>
  <c r="F66" i="43" l="1"/>
  <c r="F64" i="43"/>
  <c r="F63" i="43"/>
  <c r="F65" i="43"/>
  <c r="F60" i="43"/>
  <c r="F155" i="3"/>
  <c r="F194" i="1"/>
  <c r="F192" i="1"/>
  <c r="F190" i="1"/>
  <c r="F159" i="3"/>
  <c r="F157" i="3"/>
  <c r="F161" i="3" l="1"/>
  <c r="C11" i="12" s="1"/>
  <c r="F145" i="43"/>
  <c r="F149" i="43" s="1"/>
  <c r="F147" i="43"/>
  <c r="F196" i="1"/>
  <c r="C9" i="12" s="1"/>
  <c r="F151" i="43" l="1"/>
  <c r="C13" i="12" s="1"/>
  <c r="C18" i="12" s="1"/>
  <c r="C29" i="12" l="1"/>
  <c r="A29" i="43" l="1"/>
  <c r="A24" i="3" l="1"/>
  <c r="A34" i="43"/>
  <c r="A38" i="43" l="1"/>
  <c r="A42" i="43" l="1"/>
  <c r="A46" i="43" s="1"/>
  <c r="A48" i="43" s="1"/>
  <c r="A32" i="3" l="1"/>
  <c r="A40" i="3" l="1"/>
  <c r="A68" i="43" l="1"/>
  <c r="A76" i="43" l="1"/>
  <c r="A83" i="43" l="1"/>
  <c r="A91" i="43" l="1"/>
  <c r="A99" i="43" l="1"/>
  <c r="A103" i="43" l="1"/>
  <c r="A108" i="43" l="1"/>
  <c r="A113" i="43" s="1"/>
  <c r="A45" i="3" l="1"/>
  <c r="A53" i="3" l="1"/>
  <c r="A64" i="3" l="1"/>
  <c r="A118" i="43" l="1"/>
  <c r="A120" i="43" l="1"/>
  <c r="A124" i="43" s="1"/>
  <c r="A128" i="43" s="1"/>
  <c r="A131" i="43" s="1"/>
  <c r="A133" i="43" s="1"/>
  <c r="A74" i="3" l="1"/>
  <c r="A81" i="3" s="1"/>
  <c r="A87" i="3" s="1"/>
  <c r="A104" i="1" l="1"/>
  <c r="A90" i="3" l="1"/>
  <c r="A94" i="3" s="1"/>
  <c r="A98" i="3" l="1"/>
  <c r="A103" i="3" l="1"/>
  <c r="A107" i="3" l="1"/>
  <c r="A112" i="3" s="1"/>
  <c r="A116" i="3" s="1"/>
  <c r="A120" i="3" s="1"/>
  <c r="A124" i="3" s="1"/>
  <c r="A128" i="3" s="1"/>
  <c r="A132" i="3" s="1"/>
  <c r="A111" i="1"/>
  <c r="A117" i="1" s="1"/>
  <c r="A122" i="1" s="1"/>
  <c r="A126" i="1" s="1"/>
  <c r="A136" i="3" l="1"/>
  <c r="A147" i="3" s="1"/>
  <c r="A130" i="1"/>
  <c r="A135" i="1" s="1"/>
  <c r="A139" i="1" s="1"/>
  <c r="A151" i="3" l="1"/>
  <c r="A155" i="3" s="1"/>
  <c r="A157" i="3" s="1"/>
  <c r="A159" i="3" s="1"/>
  <c r="A145" i="1" l="1"/>
  <c r="A151" i="1" l="1"/>
  <c r="A155" i="1" s="1"/>
  <c r="A159" i="1" s="1"/>
  <c r="A165" i="1" s="1"/>
  <c r="A169" i="1" l="1"/>
  <c r="A172" i="1" s="1"/>
  <c r="A175" i="1" s="1"/>
  <c r="A178" i="1" s="1"/>
  <c r="A181" i="1" s="1"/>
  <c r="A184" i="1" s="1"/>
  <c r="A187" i="1" s="1"/>
  <c r="A190" i="1" s="1"/>
  <c r="A192" i="1" s="1"/>
  <c r="A194" i="1" s="1"/>
  <c r="A137" i="43" l="1"/>
  <c r="A141" i="43" l="1"/>
  <c r="A143" i="43" l="1"/>
  <c r="A145" i="43" l="1"/>
  <c r="A147" i="43" s="1"/>
  <c r="A149" i="43" l="1"/>
</calcChain>
</file>

<file path=xl/sharedStrings.xml><?xml version="1.0" encoding="utf-8"?>
<sst xmlns="http://schemas.openxmlformats.org/spreadsheetml/2006/main" count="680" uniqueCount="283">
  <si>
    <t>SKUPAJ:</t>
  </si>
  <si>
    <r>
      <t>Dimnikarsko soglasje:</t>
    </r>
    <r>
      <rPr>
        <sz val="10"/>
        <rFont val="Arial"/>
        <family val="2"/>
        <charset val="238"/>
      </rPr>
      <t xml:space="preserve">
Pregled dimovodnih napeljav s strani pooblaščene organizacije in izdaja soglasja</t>
    </r>
  </si>
  <si>
    <t xml:space="preserve">  DN 50</t>
  </si>
  <si>
    <t xml:space="preserve">  DN 100</t>
  </si>
  <si>
    <t xml:space="preserve"> </t>
  </si>
  <si>
    <t>EM</t>
  </si>
  <si>
    <t>m</t>
  </si>
  <si>
    <t>Opis</t>
  </si>
  <si>
    <t>Količina</t>
  </si>
  <si>
    <r>
      <t>Stenska armatura:</t>
    </r>
    <r>
      <rPr>
        <sz val="10"/>
        <rFont val="Arial"/>
        <family val="2"/>
        <charset val="238"/>
      </rPr>
      <t xml:space="preserve">
Dobava in montaža medeninaste kromane stenske  armature z nastavkom za gibljivo cev Ø14,4 mm in s podometnim ventilom DN 15 s kapo, ter kompleta s pritrdilnim in tesnilnim materialom</t>
    </r>
  </si>
  <si>
    <r>
      <t>Pripravljalna in zaključna dela:</t>
    </r>
    <r>
      <rPr>
        <sz val="10"/>
        <rFont val="Arial"/>
        <family val="2"/>
        <charset val="238"/>
      </rPr>
      <t xml:space="preserve">
Pripravljalna dela, zarisovanje tras, poskusno obratovanje, regulacija armatur in zaključna dela</t>
    </r>
  </si>
  <si>
    <t>- ohišje iz alu profilov z vstavljenimi izoliranimi paneli iz jeklene pocinkane pločevine ter z jedrom iz izolacijskih plošč iz ognjevarne izolacije iz mineralne volne debeline 50 mm, z nožicami višine 100 mm,</t>
  </si>
  <si>
    <t xml:space="preserve">- temperatura vtočnega zraka: </t>
  </si>
  <si>
    <t>- 2 kpl. - regulacijska žaluzija s protismernimi loputami z elektromotornim pogonom,</t>
  </si>
  <si>
    <t>- Naprava mora funkcijsko ustrezati grafični shemi iz priloge!</t>
  </si>
  <si>
    <r>
      <t>Strešni deflektor:</t>
    </r>
    <r>
      <rPr>
        <sz val="10"/>
        <rFont val="Arial"/>
        <family val="2"/>
        <charset val="238"/>
      </rPr>
      <t xml:space="preserve">
Dobava in montaža strešnega deflektorja iz jeklene pocinkane pločevine, z odtočno pocinkano cevjo DN 15</t>
    </r>
  </si>
  <si>
    <r>
      <t>Bakrena cev v kolutu - predizolirana:</t>
    </r>
    <r>
      <rPr>
        <sz val="10"/>
        <rFont val="Arial"/>
        <family val="2"/>
        <charset val="238"/>
      </rPr>
      <t xml:space="preserve">
Dobava in montaža bakrene cevi v skladu z UNE-EN 12735-1), oplaščene s PE (po DIN 4109, DIN 4102-B2), brez FCKW, VDI 2035 in DIN 18380), debelina izolacije 9 mm, z dodatkom za razrez in s pritrdilnim materialom</t>
    </r>
  </si>
  <si>
    <t xml:space="preserve">  Ø9,52-15,88 mm - TZS-09X1016/E20</t>
  </si>
  <si>
    <r>
      <t>Kanalski ventilator:</t>
    </r>
    <r>
      <rPr>
        <sz val="10"/>
        <rFont val="Arial"/>
        <family val="2"/>
        <charset val="238"/>
      </rPr>
      <t xml:space="preserve">
Dobava in montaža kanalskega ventilatorja s pritrdilnim in montažnim materialom;</t>
    </r>
  </si>
  <si>
    <t>Ustreza: Promat, Promafoam C ali enakovredno</t>
  </si>
  <si>
    <t>Ustreza: Dolomite Atlantis J2064 ali enakovredno</t>
  </si>
  <si>
    <r>
      <t>Pripravljalna in zaključna dela:</t>
    </r>
    <r>
      <rPr>
        <sz val="10"/>
        <rFont val="Arial"/>
        <family val="2"/>
        <charset val="238"/>
      </rPr>
      <t xml:space="preserve">
Pripravljalna dela, zarisovanje tras, poskusno obratovanje, toplotni preskus, regulacija armatur in zaključna dela</t>
    </r>
  </si>
  <si>
    <r>
      <t>Okrogli prezračevalni kanali:</t>
    </r>
    <r>
      <rPr>
        <sz val="10"/>
        <rFont val="Arial"/>
        <family val="2"/>
        <charset val="238"/>
      </rPr>
      <t xml:space="preserve">
Dobava in montaža spiralno robljenih kanalov iz pocinkane pločevine s fazonskimi kosi po SIST EN 1506, SIST prEN 12237, SIST prEN12236 in DIN  24151, s tesnilnim, spojnim, pritrdilnim in obešalnim materialom</t>
    </r>
  </si>
  <si>
    <t xml:space="preserve">  DN 315</t>
  </si>
  <si>
    <t xml:space="preserve">  DN 400</t>
  </si>
  <si>
    <r>
      <t>PID:</t>
    </r>
    <r>
      <rPr>
        <sz val="10"/>
        <rFont val="Arial"/>
        <family val="2"/>
        <charset val="238"/>
      </rPr>
      <t xml:space="preserve">
Izdelava projekta izvedenih del</t>
    </r>
  </si>
  <si>
    <r>
      <t>Manipulativni stroški:</t>
    </r>
    <r>
      <rPr>
        <sz val="10"/>
        <rFont val="Arial"/>
        <family val="2"/>
        <charset val="238"/>
      </rPr>
      <t xml:space="preserve">
Stroški transporta, ostali manipulativni stroški in stroški zavarovanja</t>
    </r>
  </si>
  <si>
    <r>
      <t>Termostatska glava:</t>
    </r>
    <r>
      <rPr>
        <sz val="10"/>
        <rFont val="Arial"/>
        <family val="2"/>
        <charset val="238"/>
      </rPr>
      <t xml:space="preserve">
Dobava in montaža termostatske glave z zaskočnim priključkom, z možnostjo blokiranja in omejevanja temperature, s plinskim polnjenjem</t>
    </r>
  </si>
  <si>
    <r>
      <t>PVC čistilni kos:</t>
    </r>
    <r>
      <rPr>
        <sz val="10"/>
        <rFont val="Arial"/>
        <family val="2"/>
        <charset val="238"/>
      </rPr>
      <t xml:space="preserve">
Dobava in montaža PVC-C (HT) čistilnega kosa po DIN 19 538-10 in DIN EN 1566-1 s pritrdilnim in tesnilnim materialom</t>
    </r>
  </si>
  <si>
    <t>%</t>
  </si>
  <si>
    <t xml:space="preserve">  DN 80</t>
  </si>
  <si>
    <t>I.</t>
  </si>
  <si>
    <t>II.</t>
  </si>
  <si>
    <t xml:space="preserve">  DN 160</t>
  </si>
  <si>
    <t xml:space="preserve">  100</t>
  </si>
  <si>
    <r>
      <t xml:space="preserve">Nepredvidena dela
</t>
    </r>
    <r>
      <rPr>
        <sz val="10"/>
        <rFont val="Arial"/>
        <family val="2"/>
        <charset val="238"/>
      </rPr>
      <t>Od nadzora odobrena nepredvidena dela</t>
    </r>
  </si>
  <si>
    <t>- 2 kpl. - diferenčno tlačno stikalo,</t>
  </si>
  <si>
    <t>- 3 kpl. - kanalsko temperaturno tipalo,</t>
  </si>
  <si>
    <t>- protivibracijske podloge,</t>
  </si>
  <si>
    <t>- pritrdilni in montažni material;</t>
  </si>
  <si>
    <t>Prezračevanje</t>
  </si>
  <si>
    <r>
      <t>Spiranje in dezinfekcija:</t>
    </r>
    <r>
      <rPr>
        <sz val="10"/>
        <rFont val="Arial"/>
        <family val="2"/>
        <charset val="238"/>
      </rPr>
      <t xml:space="preserve">
Spiranje, razmaščevanje in dezinfekcija razvoda pitne vode, izdaja potrdila</t>
    </r>
  </si>
  <si>
    <t>Ustreza: Vogel &amp; Noot ali enakovredno</t>
  </si>
  <si>
    <r>
      <t>Priključitev na obstoječo inštalacijo:</t>
    </r>
    <r>
      <rPr>
        <sz val="10"/>
        <rFont val="Arial"/>
        <family val="2"/>
        <charset val="238"/>
      </rPr>
      <t xml:space="preserve">
Izdelava priključka na obstoječi inštalaciji dovoda in povratka vključno z vsem potrebnim materialom</t>
    </r>
  </si>
  <si>
    <r>
      <t>Priključek za odvod kondenzata:</t>
    </r>
    <r>
      <rPr>
        <sz val="10"/>
        <rFont val="Arial"/>
        <family val="2"/>
        <charset val="238"/>
      </rPr>
      <t xml:space="preserve">
Izdelava priključka s sifonom za odvod kondenzata za montažo stenskega konvektorja</t>
    </r>
  </si>
  <si>
    <t>Vodovod in vertikalna kanalizacija</t>
  </si>
  <si>
    <r>
      <t xml:space="preserve">  DN 15; k</t>
    </r>
    <r>
      <rPr>
        <vertAlign val="subscript"/>
        <sz val="10"/>
        <rFont val="Arial"/>
        <family val="2"/>
        <charset val="238"/>
      </rPr>
      <t>vs</t>
    </r>
    <r>
      <rPr>
        <sz val="10"/>
        <rFont val="Arial"/>
        <family val="2"/>
        <charset val="238"/>
      </rPr>
      <t xml:space="preserve"> = 1,6 m³/h; PN 16</t>
    </r>
  </si>
  <si>
    <r>
      <t xml:space="preserve">  DN 20; k</t>
    </r>
    <r>
      <rPr>
        <vertAlign val="subscript"/>
        <sz val="10"/>
        <rFont val="Arial"/>
        <family val="2"/>
        <charset val="238"/>
      </rPr>
      <t>vs</t>
    </r>
    <r>
      <rPr>
        <sz val="10"/>
        <rFont val="Arial"/>
        <family val="2"/>
        <charset val="238"/>
      </rPr>
      <t xml:space="preserve"> = 2,5 m³/h; PN 16</t>
    </r>
  </si>
  <si>
    <t xml:space="preserve">  125</t>
  </si>
  <si>
    <t>- pločevinka prostornine 700 ml</t>
  </si>
  <si>
    <r>
      <t>Pripravljalna in zaključna dela:</t>
    </r>
    <r>
      <rPr>
        <sz val="10"/>
        <rFont val="Arial"/>
        <family val="2"/>
        <charset val="238"/>
      </rPr>
      <t xml:space="preserve">
Pripravljalna dela, zarisovanje tras, poskusno obratovanje in zaključna dela</t>
    </r>
  </si>
  <si>
    <r>
      <t>Zaščitna mreža:</t>
    </r>
    <r>
      <rPr>
        <sz val="10"/>
        <rFont val="Arial"/>
        <family val="2"/>
        <charset val="238"/>
      </rPr>
      <t xml:space="preserve">
Dobava in montaža pocinkane zaščitne mreže; oko 10 mm</t>
    </r>
  </si>
  <si>
    <t>Ustreza: Viega Prestabo ali enakovredno</t>
  </si>
  <si>
    <t>Vrednost (EUR)</t>
  </si>
  <si>
    <t>EUR</t>
  </si>
  <si>
    <t>Ogrevanje</t>
  </si>
  <si>
    <r>
      <t>Preizkus tesnosti:</t>
    </r>
    <r>
      <rPr>
        <sz val="10"/>
        <rFont val="Arial"/>
        <family val="2"/>
        <charset val="238"/>
      </rPr>
      <t xml:space="preserve">
Preizkus tesnosti vertikalne kanalizacije, izveden po navodilih iz načrta, izdaja poročila</t>
    </r>
  </si>
  <si>
    <t xml:space="preserve">  DN 125</t>
  </si>
  <si>
    <t>zbrati ponudbe za konkretno opremo.</t>
  </si>
  <si>
    <t>V oceni niso zajeta gradbena dela.</t>
  </si>
  <si>
    <t>Št. poz.</t>
  </si>
  <si>
    <r>
      <t>Hidravlično uravnoteženje sistemov:</t>
    </r>
    <r>
      <rPr>
        <sz val="10"/>
        <rFont val="Arial"/>
        <family val="2"/>
        <charset val="238"/>
      </rPr>
      <t xml:space="preserve">
Hidravlično uravnoteženje sistemov ogrevanja, meritev pretokov z merilnim inštrumentov, skupaj s poročilom o opravljenih meritvah</t>
    </r>
  </si>
  <si>
    <t>m²</t>
  </si>
  <si>
    <t>Opombe:</t>
  </si>
  <si>
    <t>Ocena investicijskih stroškov za strojne inštalacije znaša brez DDV:</t>
  </si>
  <si>
    <t>Ocena je projektantska in informativna, ker je treba za dokončno oceno stroškov</t>
  </si>
  <si>
    <t xml:space="preserve">  18 x 1,0 mm</t>
  </si>
  <si>
    <t xml:space="preserve">  22 x 1,2 mm</t>
  </si>
  <si>
    <t xml:space="preserve">  28 x 1,2 mm</t>
  </si>
  <si>
    <t xml:space="preserve">  35 x 1,5 mm</t>
  </si>
  <si>
    <t xml:space="preserve">  15 x 1,2 mm</t>
  </si>
  <si>
    <t xml:space="preserve">  18 x 1,2 mm</t>
  </si>
  <si>
    <t xml:space="preserve">  22 x 1,5 mm</t>
  </si>
  <si>
    <t xml:space="preserve">  200 x 100 mm</t>
  </si>
  <si>
    <t xml:space="preserve">  400 x 150 mm</t>
  </si>
  <si>
    <t>- enako kot zgoraj, le:</t>
  </si>
  <si>
    <r>
      <t>Varnostni ročaj S1:</t>
    </r>
    <r>
      <rPr>
        <sz val="10"/>
        <rFont val="Arial"/>
        <family val="2"/>
        <charset val="238"/>
      </rPr>
      <t xml:space="preserve">
Dobava in montaža jeklenega varnostnega ročaja S1, prevlečenega z ognjevarnim nylon poliamidom 6, s pritrdilnim materialom</t>
    </r>
  </si>
  <si>
    <r>
      <t>Varnostni ročaj S3:</t>
    </r>
    <r>
      <rPr>
        <sz val="10"/>
        <rFont val="Arial"/>
        <family val="2"/>
        <charset val="238"/>
      </rPr>
      <t xml:space="preserve">
Dobava in montaža pregibnega varnostnega ročaja S3 z avtomatskim vračanjem v prvotni položaj, narejen iz jekla prevlečenega z ognjevarnim nylon poliamidom 6, s pritrdilno ploščo in pritrdilnim materialom</t>
    </r>
  </si>
  <si>
    <r>
      <t>Spiranje in polnjenje sistema:</t>
    </r>
    <r>
      <rPr>
        <sz val="10"/>
        <rFont val="Arial"/>
        <family val="2"/>
        <charset val="238"/>
      </rPr>
      <t xml:space="preserve">
Spiranje strojnih inštalacij ter polnjenje sistema ogrevanja z mehko vodo</t>
    </r>
  </si>
  <si>
    <r>
      <t>Pravokotni prezračevalni kanali:</t>
    </r>
    <r>
      <rPr>
        <sz val="10"/>
        <rFont val="Arial"/>
        <family val="2"/>
        <charset val="238"/>
      </rPr>
      <t xml:space="preserve">
Dobava in montaža pravokotnih kanalov iz pocinkane pločevine s fazonskimi kosi po SIST EN 1505, SIST prEN 1507, SIST prEN12236, DIN 24190 in DIN  24191, s tesnilnim, spojnim, pritrdilnim in obešalnim materialom</t>
    </r>
  </si>
  <si>
    <t xml:space="preserve">  250 x 250</t>
  </si>
  <si>
    <t xml:space="preserve">  300 x 250</t>
  </si>
  <si>
    <t xml:space="preserve">  350 x 300</t>
  </si>
  <si>
    <t xml:space="preserve">  500 x 300</t>
  </si>
  <si>
    <t>III.</t>
  </si>
  <si>
    <r>
      <t>Radiatorski termostatski ventil:</t>
    </r>
    <r>
      <rPr>
        <sz val="10"/>
        <rFont val="Arial"/>
        <family val="2"/>
        <charset val="238"/>
      </rPr>
      <t xml:space="preserve">
Dobava in montaža radiatorskega termostatskega ventila s prednastavitvijo pretoka, skupaj s tesnilnim materialom</t>
    </r>
  </si>
  <si>
    <r>
      <t>Radiatorski zaključek:</t>
    </r>
    <r>
      <rPr>
        <sz val="10"/>
        <rFont val="Arial"/>
        <family val="2"/>
        <charset val="238"/>
      </rPr>
      <t xml:space="preserve">
Dobava in montaža radiatorskega zapornega ventila, skupaj s tesnilnim materialom</t>
    </r>
  </si>
  <si>
    <r>
      <t>Požarno tesnjenje:</t>
    </r>
    <r>
      <rPr>
        <sz val="10"/>
        <rFont val="Arial"/>
        <family val="2"/>
        <charset val="238"/>
      </rPr>
      <t xml:space="preserve">
Tesnjenje vgrajenih požarnih loput s požarno peno za rege do širine 40 mm</t>
    </r>
  </si>
  <si>
    <t>Cena/EM</t>
  </si>
  <si>
    <t xml:space="preserve">  DN 15</t>
  </si>
  <si>
    <t xml:space="preserve">  DN 32</t>
  </si>
  <si>
    <t>kos.</t>
  </si>
  <si>
    <t>kpl.</t>
  </si>
  <si>
    <t xml:space="preserve">  DN 25</t>
  </si>
  <si>
    <r>
      <t>Tesnjenje zračnih rež:</t>
    </r>
    <r>
      <rPr>
        <sz val="10"/>
        <rFont val="Arial"/>
        <family val="2"/>
        <charset val="238"/>
      </rPr>
      <t xml:space="preserve">
Tesnjenje zračnih rež v zaščitni cevi inštalacij z UV-odporno trajno elastično maso na bazi MS polimerov;</t>
    </r>
  </si>
  <si>
    <t>- prostornina kartuše 290 ml</t>
  </si>
  <si>
    <t>Ustreza: Isocell Airstop UNI ali enakovredno</t>
  </si>
  <si>
    <t>Ustreza: Gerhard Götze 651 N ali enakovredno</t>
  </si>
  <si>
    <r>
      <t>PVC odzračevalna kapa:</t>
    </r>
    <r>
      <rPr>
        <sz val="10"/>
        <rFont val="Arial"/>
        <family val="2"/>
        <charset val="238"/>
      </rPr>
      <t xml:space="preserve">
Dobava in montaža PVC-C (HT) odzračevalne kape po DIN 19 538-10 in DIN EN 1566-1 s pritrdilnim in tesnilnim materialom</t>
    </r>
  </si>
  <si>
    <t>Ustreza: Promat Promafoam C ali enakovredno</t>
  </si>
  <si>
    <t>Ustreza: Geberit Duofix ali enakovredno</t>
  </si>
  <si>
    <t>Ustreza: Dolomite Atlantis J2058 ali enakovredno</t>
  </si>
  <si>
    <t>Ustreza: Viega Sanpress Inox ali enakovredno</t>
  </si>
  <si>
    <r>
      <t>Krogelni ventil - navojni:</t>
    </r>
    <r>
      <rPr>
        <sz val="10"/>
        <rFont val="Arial"/>
        <family val="2"/>
        <charset val="238"/>
      </rPr>
      <t xml:space="preserve">
Dobava in montaža medeninastega krogelnega ventila za hladno ali toplo vodo; navojne izvedbe, s tesnilnim materialom; 0 … 110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>C; PN 10</t>
    </r>
  </si>
  <si>
    <r>
      <t>Polnilno - praznilna pipa:</t>
    </r>
    <r>
      <rPr>
        <sz val="10"/>
        <rFont val="Arial"/>
        <family val="2"/>
        <charset val="238"/>
      </rPr>
      <t xml:space="preserve">
Dobava in montaža polnilno-praznilne krogelne pipe navojne izvedbe, s tesnilnim materialom; 0 … 110 ºC; PN 10</t>
    </r>
  </si>
  <si>
    <r>
      <rPr>
        <b/>
        <sz val="10"/>
        <rFont val="Arial"/>
        <family val="2"/>
        <charset val="238"/>
      </rPr>
      <t>Varnostni ventil:</t>
    </r>
    <r>
      <rPr>
        <sz val="10"/>
        <rFont val="Arial"/>
        <family val="2"/>
        <charset val="238"/>
      </rPr>
      <t xml:space="preserve">
Dobava in montaža medeninastega varnostnega ventila za pitno vodo, navojne izvedbe; varovanje po DIN 4751/2; kompletno s tesnilnim materialom; do 120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>C</t>
    </r>
    <r>
      <rPr>
        <sz val="8.6999999999999993"/>
        <rFont val="Arial"/>
        <family val="2"/>
        <charset val="238"/>
      </rPr>
      <t xml:space="preserve">; </t>
    </r>
  </si>
  <si>
    <t>Ustreza: Armacell Tubolit DuoSplit ali enakovredno</t>
  </si>
  <si>
    <t>Ustreza: Danfoss ASV-PV ali enakovredno</t>
  </si>
  <si>
    <t>Ustreza: Systemair RE 1,5 ali enakovredno</t>
  </si>
  <si>
    <t xml:space="preserve">  13 x 018 mm</t>
  </si>
  <si>
    <t xml:space="preserve">  13 x 022 mm</t>
  </si>
  <si>
    <t xml:space="preserve">  13 x 028 mm</t>
  </si>
  <si>
    <r>
      <t>Praznjenje sistema:</t>
    </r>
    <r>
      <rPr>
        <sz val="10"/>
        <rFont val="Arial"/>
        <family val="2"/>
        <charset val="238"/>
      </rPr>
      <t xml:space="preserve">
Praznjenje obstoječega sistema</t>
    </r>
  </si>
  <si>
    <t>Ustreza: Unitas art. 10151 ali enakovredno</t>
  </si>
  <si>
    <t>Ustreza: Geberit Duofix z Dolomite Atlantis 
              J3517 ali enakovredno</t>
  </si>
  <si>
    <r>
      <t>Ogledalo premično:</t>
    </r>
    <r>
      <rPr>
        <sz val="10"/>
        <rFont val="Arial"/>
        <family val="2"/>
        <charset val="238"/>
      </rPr>
      <t xml:space="preserve">
Dobava in montaža premičnega ogledala iz brušenega stekla, s pritrdilnim materialom, dim. 650 x 650 mm</t>
    </r>
  </si>
  <si>
    <r>
      <t>Aluminijasta vratna rešetka:</t>
    </r>
    <r>
      <rPr>
        <sz val="10"/>
        <rFont val="Arial"/>
        <family val="2"/>
        <charset val="238"/>
      </rPr>
      <t xml:space="preserve">
Dobava in vgradnja aluminijaste vratne rešetke s protiokvirjem</t>
    </r>
  </si>
  <si>
    <r>
      <t>Umivalnik z enoročno armaturo:</t>
    </r>
    <r>
      <rPr>
        <sz val="10"/>
        <rFont val="Arial"/>
        <family val="2"/>
        <charset val="238"/>
      </rPr>
      <t xml:space="preserve">
Dobava in montaža kompletnega umivalnika primernega za invalide, sestavljenega iz:  
- konzolne školjke iz sanitarne keramike dim. 67 x 60 cm za pritrditev na steno,
- kromane stoječe enoročne mešalne armature za umivalnik z dvema medeninastima kromanima kotnima regulirnima ventiloma DN 15 z rozetama in s povezovalnima cevkama,
- kromanega medeninastega sifona DN 32 z vezno cevjo in s kromano rozeto,    
- kompleta s pritrdilnim in tesnilnim materialom</t>
    </r>
  </si>
  <si>
    <r>
      <t>Trokadero z enoročno armaturo s prho:</t>
    </r>
    <r>
      <rPr>
        <sz val="10"/>
        <rFont val="Arial"/>
        <family val="2"/>
        <charset val="238"/>
      </rPr>
      <t xml:space="preserve">
Dobava in montaža trokadera, sestavljenega iz:
- konzolne školjke iz sanitarne keramike dim. 46 x 53,5 cm za pritrditev na steno, s stranskim iztokom DN 100 in s ponikljano dvižno rešetko,
- kromane stenske enoročne armature za trokadero z gibko cevjo s prho ter z dvema medeninastima kotnima regulirnima ventiloma DN 15 z rozetama in s kapama,
- kompleta s pritrdilnim in tesnilnim materialom</t>
    </r>
  </si>
  <si>
    <r>
      <t>Tlačni preizkus:</t>
    </r>
    <r>
      <rPr>
        <sz val="10"/>
        <rFont val="Arial"/>
        <family val="2"/>
        <charset val="238"/>
      </rPr>
      <t xml:space="preserve">
Preizkus na tlak in tesnost vodovodnih napeljav, izveden po navodilih iz načrta, izdaja poročila</t>
    </r>
  </si>
  <si>
    <r>
      <t>Montažni element za pisoar:</t>
    </r>
    <r>
      <rPr>
        <sz val="10"/>
        <rFont val="Arial"/>
        <family val="2"/>
        <charset val="238"/>
      </rPr>
      <t xml:space="preserve">
Dobava in montaža montažnega elementa za pisoar, za suho montažno vgradnjo, za pred stensko in stensko montažo, s pritrdilnim in tesnilnim materialom</t>
    </r>
  </si>
  <si>
    <r>
      <t>Regulator vrtljajev ventilatorja:</t>
    </r>
    <r>
      <rPr>
        <sz val="10"/>
        <rFont val="Arial"/>
        <family val="2"/>
        <charset val="238"/>
      </rPr>
      <t xml:space="preserve">
Dobava in montaža petstopenjskega regulatorja vrtljajev</t>
    </r>
  </si>
  <si>
    <r>
      <t>Tlačni preizkusi:</t>
    </r>
    <r>
      <rPr>
        <sz val="10"/>
        <rFont val="Arial"/>
        <family val="2"/>
        <charset val="238"/>
      </rPr>
      <t xml:space="preserve">
Preizkušanje napeljav na tlak in tesnost, izvedeno po navodilih iz načrta, izdaja poročila</t>
    </r>
  </si>
  <si>
    <t>- elektro krmilna omara s kompletno regulacijsko opremo za opravljanje funkcij (temperaturna tipala, tipala tlaka in relativne vlage, termostati, tlačna stikala, tedenska ura ipd.) ter izvedba kabelskih povezav med napravo in omaro,</t>
  </si>
  <si>
    <t>Ustreza: po izbiri arhitekta</t>
  </si>
  <si>
    <t>Ustreza: Dolomite Atlantis J2060 z J2056AP
              ali enakovredno</t>
  </si>
  <si>
    <t xml:space="preserve">- termostat s funkcijo varovanja pred zmrzovanjem, </t>
  </si>
  <si>
    <t>Ustreza: Systemair K 160 XL Sileo ali enakovredno</t>
  </si>
  <si>
    <t>102 W; ~230 V</t>
  </si>
  <si>
    <t>22 % DDV v ceni ni upoštevan!</t>
  </si>
  <si>
    <r>
      <t xml:space="preserve">Protipovratni ventil - navojni:
</t>
    </r>
    <r>
      <rPr>
        <sz val="10"/>
        <rFont val="Arial"/>
        <family val="2"/>
        <charset val="238"/>
      </rPr>
      <t>Dobava in montaža medeninastega protipovratnega ventila za hladno vodo; vijačne izvedbe, s tesnilnim materialom; 50 ºC; PN 10</t>
    </r>
  </si>
  <si>
    <t xml:space="preserve">  13 x 035 mm</t>
  </si>
  <si>
    <t>- maksimalni tok: 1,5 A; ~230 V</t>
  </si>
  <si>
    <r>
      <t xml:space="preserve">Avtomatski balansirni ventil: 
</t>
    </r>
    <r>
      <rPr>
        <sz val="10"/>
        <rFont val="Arial"/>
        <family val="2"/>
        <charset val="238"/>
      </rPr>
      <t xml:space="preserve">Dobava in montaža ter nastavitev nastavljivega regulatorja diferenčnega tlaka za montažo v povratek, vključno z impulzno cevjo (L=1,5 m), praznilno pipo, z možnostjo zaprtja dvižnega voda, z zapornim gumbom, za navojno priključitev; 120 °C; komplet z montažnim materialom in izolirnim kosom;
- maksimalni dif. tlak na ventilu: 1,5 bar,
- nastavitev diferenčnega tlaka: 0,2 ... 0,4 bar
</t>
    </r>
  </si>
  <si>
    <r>
      <t xml:space="preserve">Nastavitveni ventil:
</t>
    </r>
    <r>
      <rPr>
        <sz val="10"/>
        <rFont val="Arial"/>
        <family val="2"/>
        <charset val="238"/>
      </rPr>
      <t>Dobava in montaža ter nastavitev zapornega, nastavitveno in merilnega ventila za regulator diferenčnega tlaka, za montažo v dovod, s priključnim kosom za impulzno cev, nastavitveni gumb, vključno z dvema merilnima priključkoma, z možnostjo zaprtja dvižnega voda, z zapornim gumbom, za navojno priključitev; 120 °C;
komplet z montažnim materialom in izolirnim kosom;
maksimalni dif. tlak: 1,5 bar</t>
    </r>
  </si>
  <si>
    <r>
      <t>Meritve:</t>
    </r>
    <r>
      <rPr>
        <sz val="10"/>
        <rFont val="Arial"/>
        <family val="2"/>
        <charset val="238"/>
      </rPr>
      <t xml:space="preserve">
Reguliranje in merjenje količin zraka na projektirane vrednosti, meritve ostalih parametrov</t>
    </r>
  </si>
  <si>
    <r>
      <t xml:space="preserve">WC, konzolni s podometnim kotličkom:
</t>
    </r>
    <r>
      <rPr>
        <sz val="10"/>
        <rFont val="Arial"/>
        <family val="2"/>
        <charset val="238"/>
      </rPr>
      <t>Dobava in montaža kompletnega stranišča, sestavljenega iz:
- konzolne školjke iz sanitarne keramike za pritrditev na steno in s stranskim iztokom DN 100 primerna za invalide,
- vgradnega splakovalnika za univerzalno vzidavo in suho montažno vgradnjo, prostornine 6-9 l, z dvojnim proženjem splakovanja s sprednje strani z največ 3 l porabe vode pri delnem splakovanju ter s PE odtočnim kolenom, prehodnim kosom, z WC priključno garnituro ter s setom za zvočno izolacijo,
- dvojne tipke za proženje,
- polne plastične sedežne deske s pokrovom in z gumijastimi nastavki,
- kromanega kotnega ventila DN15/Ø10 mm za splakovalnik z gibljivo cevko Ø10 mm z rozeto,
- vezne cevi Ø30 mm z manšeto,
- kompleta s pritrdilnim in tesnilnim materialom</t>
    </r>
  </si>
  <si>
    <r>
      <t>Demontažna dela:</t>
    </r>
    <r>
      <rPr>
        <sz val="10"/>
        <rFont val="Arial"/>
        <family val="2"/>
        <charset val="238"/>
      </rPr>
      <t xml:space="preserve">
Demontaža obstoječih inštalacij in naprav ter odvoz na deponijo s plačilom pristojbine</t>
    </r>
  </si>
  <si>
    <r>
      <t>Kompaktni radiator:</t>
    </r>
    <r>
      <rPr>
        <sz val="10"/>
        <rFont val="Arial"/>
        <family val="2"/>
        <charset val="238"/>
      </rPr>
      <t xml:space="preserve">
Dobava in montaža jeklenega ploščatega kompaktnega radiatorja, s prašnim nanosom površin po RAL 9016, za obratovalni tlak do 10 bar in delovno temperaturo do 110 °C, s priključkom za dvocevni sistem ogrevanja, z nosilnimi konzolami, vijaki in z vložki za pritrditev ter z zaključnimi letvami</t>
    </r>
  </si>
  <si>
    <t>Ustreza: ACO ali enakovredno</t>
  </si>
  <si>
    <r>
      <t>Pretočni talni sifon:</t>
    </r>
    <r>
      <rPr>
        <sz val="10"/>
        <rFont val="Arial"/>
        <family val="2"/>
        <charset val="238"/>
      </rPr>
      <t xml:space="preserve">
Dobava in vgradnja pretočnega talnega sifona iz umetne mase s horizontalnim dotokom in odtokom DN 50, s protismradno zaporo ter z nerjavečo rešetko dim. 150 x 150 mm, skupaj z vgradnim in tesnilnim materialom</t>
    </r>
  </si>
  <si>
    <r>
      <t>Talni sifon z vertikalnim iztokom:</t>
    </r>
    <r>
      <rPr>
        <sz val="10"/>
        <rFont val="Arial"/>
        <family val="2"/>
        <charset val="238"/>
      </rPr>
      <t xml:space="preserve">
Dobava in vgradnja talnega sifona iz umetne mase z vertikalnim odtokom DN 70, s protismradno zaporo ter z nerjavečo rešetko dim. 150 x 150 mm, skupaj z vgradnim in tesnilnim materialom</t>
    </r>
  </si>
  <si>
    <t>R ½; PN 10; +2 … +65 °C,</t>
  </si>
  <si>
    <r>
      <t>Cirkulacijska črpalka za pitno vodo:</t>
    </r>
    <r>
      <rPr>
        <sz val="10"/>
        <rFont val="Arial"/>
        <family val="2"/>
        <charset val="238"/>
      </rPr>
      <t xml:space="preserve">
Dobava in montaža cirkulacijske črpalke za pitno vodo; s protipovratnim in krogličnim zapornim  ventilom, z vgrajeno programsko uro ter kontrolo temperature, z navojnimi priključki, z montažnim materialom;</t>
    </r>
  </si>
  <si>
    <r>
      <t xml:space="preserve">4 W; </t>
    </r>
    <r>
      <rPr>
        <sz val="10"/>
        <rFont val="Calibri"/>
        <family val="2"/>
        <charset val="238"/>
      </rPr>
      <t>~</t>
    </r>
    <r>
      <rPr>
        <sz val="10"/>
        <rFont val="Arial"/>
        <family val="2"/>
        <charset val="238"/>
      </rPr>
      <t>230 V, 50 Hz</t>
    </r>
  </si>
  <si>
    <t>Ustreza: Wilo Star-Z NOVA T ali enakovredno</t>
  </si>
  <si>
    <r>
      <t>Okrogla zaščitna mreža:</t>
    </r>
    <r>
      <rPr>
        <sz val="10"/>
        <rFont val="Arial"/>
        <family val="2"/>
        <charset val="238"/>
      </rPr>
      <t xml:space="preserve">
Dobava in vgradnja okrogle pocinkane zaščitne mreže  s pritrdilnim materialom</t>
    </r>
  </si>
  <si>
    <t>Ustreza: Systemair SG ali enakovredno</t>
  </si>
  <si>
    <t>2.</t>
  </si>
  <si>
    <r>
      <t>Pretočna membranska posoda:</t>
    </r>
    <r>
      <rPr>
        <sz val="10"/>
        <rFont val="Arial"/>
        <family val="2"/>
        <charset val="238"/>
      </rPr>
      <t xml:space="preserve">
Dobava in montaža zaprte membranske raztezne posode za pitno vodo, pretočne izvedbe, komplet z montažnim materialom;
Vcel = 8 l; PN 10; do 120 ºC;
pN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= 10 bar (n)</t>
    </r>
  </si>
  <si>
    <t>Ustreza: Reflex Refix DD 8 ali enakovredno</t>
  </si>
  <si>
    <t xml:space="preserve">  19 x 015 mm</t>
  </si>
  <si>
    <t xml:space="preserve">  19 x 018 mm</t>
  </si>
  <si>
    <t xml:space="preserve">  19 x 022 mm</t>
  </si>
  <si>
    <t xml:space="preserve">  19 x 028 mm</t>
  </si>
  <si>
    <t>Ustreza: Kaimann Kailfex ST ali enakovredno</t>
  </si>
  <si>
    <r>
      <t>Izolacija cevovodov tople vode in cirkulacije:</t>
    </r>
    <r>
      <rPr>
        <sz val="10"/>
        <rFont val="Arial"/>
        <family val="2"/>
        <charset val="238"/>
      </rPr>
      <t xml:space="preserve">
Izolacija cevovodov z ovojnim materialom iz paro zapornega negorljivega izolacijskega materiala, λ ≤ 0,034 W/mK, μ ≥ 10.000, požarni razred B.S3, z dodatkom za razrez in z lepilnim materialom - za razvod tople vode in cirkulacije</t>
    </r>
  </si>
  <si>
    <r>
      <t>Izolacija cevovodov hladne vode:</t>
    </r>
    <r>
      <rPr>
        <sz val="10"/>
        <rFont val="Arial"/>
        <family val="2"/>
        <charset val="238"/>
      </rPr>
      <t xml:space="preserve">
Izolacija cevovodov z ovojnim materialom iz paro zapornega negorljivega izolacijskega materiala, λ ≤ 0,034 W/mK, μ ≥ 10.000, požarni razred B.S3, z dodatkom za razrez in z lepilnim materialom - za razvod hladne vode</t>
    </r>
  </si>
  <si>
    <r>
      <t>Izolacija:</t>
    </r>
    <r>
      <rPr>
        <sz val="10"/>
        <rFont val="Arial"/>
        <family val="2"/>
        <charset val="238"/>
      </rPr>
      <t xml:space="preserve">
Dobava in montaža samolepilne izolacije iz parozapornega negorljivega izolacijskega materiala, λ ≤ 0,034 W/mK, μ ≥ 10.000, -50 … +110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>C, požarni razred B.S3,d0 po EN 13501-1 z dodatkom za razrez, samolepilnimi trakovi in lepilom</t>
    </r>
  </si>
  <si>
    <t>- požarna odpornost lopute: EI 60</t>
  </si>
  <si>
    <t>- temperatura aktiviranja mehanizma: 72 °C</t>
  </si>
  <si>
    <t>- elektromotorni pogon: 230 V</t>
  </si>
  <si>
    <t>Ustreza: Systemair FDR-3G-EI-60S-B230T
              ali enakovredno</t>
  </si>
  <si>
    <t xml:space="preserve">  200 x 200</t>
  </si>
  <si>
    <t xml:space="preserve">  500 x 250</t>
  </si>
  <si>
    <t>Ustreza: Systemair FDS-3G-EI-60S-B230T
              ali enakovredno</t>
  </si>
  <si>
    <r>
      <t>Požarna loputa - okroglega preseka z el. motornim pogonom:</t>
    </r>
    <r>
      <rPr>
        <sz val="10"/>
        <rFont val="Arial"/>
        <family val="2"/>
        <charset val="238"/>
      </rPr>
      <t xml:space="preserve">
Dobava in vgradnja požarne lopute z el. motornim pogonom, za vgradnjo v požarne stene, sestavljene iz ohišja iz pocinkane pločevine, zaporne lopute iz kalcijevega silikata, zapornega mehanizma z električnim pogonom, mejnimi tipkali, za vgradnjo v kanale okroglih presekov, izdelane v skladu s SIST EN 15650, klasificirane po EN 13501-3 in testirana v skladu z EN 1366-2 ter s priklopom in izvedbo na prezračevalne kanale, skladno z </t>
    </r>
    <r>
      <rPr>
        <sz val="10"/>
        <rFont val="Arial Narrow"/>
        <family val="2"/>
        <charset val="238"/>
      </rPr>
      <t>Ö</t>
    </r>
    <r>
      <rPr>
        <sz val="10"/>
        <rFont val="Arial"/>
        <family val="2"/>
        <charset val="238"/>
      </rPr>
      <t>NORM H 6031, z montažnim materialom</t>
    </r>
  </si>
  <si>
    <r>
      <t>Požarna loputa - pravokotnega preseka z el. motornim pogonom:</t>
    </r>
    <r>
      <rPr>
        <sz val="10"/>
        <rFont val="Arial"/>
        <family val="2"/>
        <charset val="238"/>
      </rPr>
      <t xml:space="preserve">
Dobava in vgradnja požarne lopute z el. motornim pogonom, za vgradnjo v požarne stene, sestavljene iz ohišja iz pocinkane pločevine, zaporne lopute iz kalcijevega silikata, zapornega mehanizma z električnim pogonom, mejnimi tipkali, za vgradnjo v kanale pravokotnih presekov, izdelane v skladu s SIST EN 15650, klasificirane po EN 13501-3 in testirana v skladu z EN 1366-2 ter s priklopom in izvedbo na prezračevalne kanale, skladno z </t>
    </r>
    <r>
      <rPr>
        <sz val="10"/>
        <rFont val="Arial Narrow"/>
        <family val="2"/>
        <charset val="238"/>
      </rPr>
      <t>Ö</t>
    </r>
    <r>
      <rPr>
        <sz val="10"/>
        <rFont val="Arial"/>
        <family val="2"/>
        <charset val="238"/>
      </rPr>
      <t>NORM H 6031, z montažnim materialom</t>
    </r>
  </si>
  <si>
    <t>Ustreza: Kaiflex ST plošče ST-19-RL -SK
              ali enakovredno</t>
  </si>
  <si>
    <r>
      <t>Cev iz nerjavnega jekla:</t>
    </r>
    <r>
      <rPr>
        <sz val="10"/>
        <rFont val="Arial"/>
        <family val="2"/>
        <charset val="238"/>
      </rPr>
      <t xml:space="preserve">
Dobava in montaža  jeklene cevi iz nerjavnega jekla št. 1.4521 za napeljave hlajenja po DIN EN 10088 in DIN EN 10312, s fazonskimi kosi, z dodatkom za razrez, s spojnim materialom za spajanje s hladnim stiskanjem z zagotavljanjem tlačne stopnje PN 16, t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= 110 °C, s parazapornimi izolacijskimi cevnimi nosilci za preprečevanje toplotnih mostov na mestih obešanja hladilne vode, z izolacijsko objemko, vijačnim in pritrdilnim materialom</t>
    </r>
  </si>
  <si>
    <t>Ustreza: Systemair NOVA-D-2 UR1 W 
              ali enakovredno</t>
  </si>
  <si>
    <t xml:space="preserve">  500 x 200 mm</t>
  </si>
  <si>
    <r>
      <t>Prezračevalni ventil:</t>
    </r>
    <r>
      <rPr>
        <sz val="10"/>
        <rFont val="Arial"/>
        <family val="2"/>
        <charset val="238"/>
      </rPr>
      <t xml:space="preserve">
Dobava in montaža prezračevalnega ventila za dovod zraka, s pritrdilnim materialom</t>
    </r>
  </si>
  <si>
    <t>Ustreza: Systemair TFF SW ali enakovredno</t>
  </si>
  <si>
    <r>
      <t>Prezračevalni ventil:</t>
    </r>
    <r>
      <rPr>
        <sz val="10"/>
        <rFont val="Arial"/>
        <family val="2"/>
        <charset val="238"/>
      </rPr>
      <t xml:space="preserve">
Dobava in montaža prezračevalnega ventila za odvod zraka, s pritrdilnim materialom</t>
    </r>
  </si>
  <si>
    <t>Ustreza: Systemair EFF SW ali enakovredno</t>
  </si>
  <si>
    <t>Ustreza: Geberit Duofix 111.493.00.1 ali enakovredno</t>
  </si>
  <si>
    <t>Ustreza: Dolomite Atlantis J0403 
              s pipo Unitas 42800037 ali enakovredno</t>
  </si>
  <si>
    <r>
      <t>Montažni element za umivalnik:</t>
    </r>
    <r>
      <rPr>
        <sz val="10"/>
        <rFont val="Arial"/>
        <family val="2"/>
        <charset val="238"/>
      </rPr>
      <t xml:space="preserve">
Dobava in montaža montažnega elementa za umivalnik s stensko podometno armaturo, za univerzalno masivno vzidavo in suho montažno vgradnjo, za pred stensko in stensko montažo, s pritrdilnim in tesnilnim materialom</t>
    </r>
  </si>
  <si>
    <r>
      <t>Cev iz nerjavnega jekla:</t>
    </r>
    <r>
      <rPr>
        <sz val="10"/>
        <rFont val="Arial"/>
        <family val="2"/>
        <charset val="238"/>
      </rPr>
      <t xml:space="preserve">
Dobava in montaža  cevi iz nerjavnega jekla št. 1.4521 za napeljave pitne vode po DIN EN 10088 in DIN EN 10312, s fazonskimi kosi, z dodatkom za razrez, s spojnim materialom za spajanje s hladnim stiskanjem z zagotavljanjem tlačne stopnje PN 16, t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= 110 °C, s pritrdilnim materialom</t>
    </r>
  </si>
  <si>
    <r>
      <t>Cev iz nelegiranega jekla:</t>
    </r>
    <r>
      <rPr>
        <sz val="10"/>
        <rFont val="Arial"/>
        <family val="2"/>
        <charset val="238"/>
      </rPr>
      <t xml:space="preserve">
Dobava in montaža  cevi iz nelegiranega jekla št. 1.0308 po DIN EN 10305-3, zunaj cinkane s slojem debeline od 8 do 15 μ, s fazonskimi kosi, z dodatkom za razrez, s spojnim materialom za spajanje s hladnim stiskanjem z zagotavljanjem tlačne stopnje PN 16, t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= 110 °C, s pritrdilnim materialom</t>
    </r>
  </si>
  <si>
    <t xml:space="preserve">  80</t>
  </si>
  <si>
    <t>SKUPNI DEL</t>
  </si>
  <si>
    <t>PRITLIČJE</t>
  </si>
  <si>
    <t>NADSTROPJE</t>
  </si>
  <si>
    <t xml:space="preserve">  11K 900 - 520</t>
  </si>
  <si>
    <t xml:space="preserve">  22K 900 - 600</t>
  </si>
  <si>
    <t xml:space="preserve">  11K 600 - 600</t>
  </si>
  <si>
    <t xml:space="preserve">  21K-S 600 - 920</t>
  </si>
  <si>
    <t xml:space="preserve">  21K-S 900 - 800</t>
  </si>
  <si>
    <t xml:space="preserve">  22K 600 - 600</t>
  </si>
  <si>
    <t xml:space="preserve">  22K 600 - 720</t>
  </si>
  <si>
    <t xml:space="preserve">  22K 600 - 1000</t>
  </si>
  <si>
    <t xml:space="preserve">  21K-S 400 - 720</t>
  </si>
  <si>
    <t xml:space="preserve">  21K-S 600 - 600</t>
  </si>
  <si>
    <t xml:space="preserve">  21K-S 900 - 720</t>
  </si>
  <si>
    <t xml:space="preserve">  22K 400 - 1200</t>
  </si>
  <si>
    <t xml:space="preserve">  21K-S 600 - 800</t>
  </si>
  <si>
    <t>SKUPNI PROSTORI</t>
  </si>
  <si>
    <r>
      <t>Izolacija cevovodov ogrevanja in hlajenja:</t>
    </r>
    <r>
      <rPr>
        <sz val="10"/>
        <rFont val="Arial"/>
        <family val="2"/>
        <charset val="238"/>
      </rPr>
      <t xml:space="preserve">
Izolacija cevovodov z ovojnim materialom iz parozapornega negorljivega izolacijskega materiala, λ ≤ 0,034 W/mK, μ ≥ 10.000, -50 … +110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>C, požarni razred B.S3. d0, z dodatkom za razrez in z lepilnim materialom</t>
    </r>
  </si>
  <si>
    <r>
      <t>Demontaža in ponovna montaža parapetnih konvektorjev:</t>
    </r>
    <r>
      <rPr>
        <sz val="10"/>
        <rFont val="Arial"/>
        <family val="2"/>
        <charset val="238"/>
      </rPr>
      <t xml:space="preserve">
Demontaža, zaščita in namestitev v začasnem skladišču ter ponovna montaža parapetnih konvektorjev</t>
    </r>
  </si>
  <si>
    <r>
      <t>Demontaža radiatorjev:</t>
    </r>
    <r>
      <rPr>
        <sz val="10"/>
        <rFont val="Arial"/>
        <family val="2"/>
        <charset val="238"/>
      </rPr>
      <t xml:space="preserve">
Demontaža radiatrjev ter odvoz na deponijo s plačilom pristojbine</t>
    </r>
  </si>
  <si>
    <t xml:space="preserve">- plinskega kondenzacijskega kotla
</t>
  </si>
  <si>
    <r>
      <t>Pregled in servis iz strani pooblaščenega serviserja:</t>
    </r>
    <r>
      <rPr>
        <sz val="10"/>
        <rFont val="Arial"/>
        <family val="2"/>
        <charset val="238"/>
      </rPr>
      <t xml:space="preserve">
</t>
    </r>
  </si>
  <si>
    <t xml:space="preserve">- toplotna črpalka zrak - voda
</t>
  </si>
  <si>
    <t xml:space="preserve">- parapetnih konvektorjev
</t>
  </si>
  <si>
    <r>
      <t>Demontaža in ponovna montaža radiatorjev:</t>
    </r>
    <r>
      <rPr>
        <sz val="10"/>
        <rFont val="Arial"/>
        <family val="2"/>
        <charset val="238"/>
      </rPr>
      <t xml:space="preserve">
Demontaža, zaščita in namestitev v začasnem skladišču ter ponovna montaža radiatorjev, termostatskih ventilov, radiatorskih zapiral in term.glav</t>
    </r>
  </si>
  <si>
    <r>
      <t>Izdelava ojačitev za pritrditev radiatorja v suhomontažni mavčni steni:</t>
    </r>
    <r>
      <rPr>
        <sz val="10"/>
        <rFont val="Arial"/>
        <family val="2"/>
        <charset val="238"/>
      </rPr>
      <t xml:space="preserve">
Izdelava ojačitev za pritrditev radiatorja v suhomontažni mavčni steni</t>
    </r>
  </si>
  <si>
    <t>Ustreza: Danfoss ASV-BD ali enakovredno</t>
  </si>
  <si>
    <r>
      <t xml:space="preserve">  DN 15; k</t>
    </r>
    <r>
      <rPr>
        <vertAlign val="subscript"/>
        <sz val="10"/>
        <rFont val="Arial"/>
        <family val="2"/>
        <charset val="238"/>
      </rPr>
      <t>vs</t>
    </r>
    <r>
      <rPr>
        <sz val="10"/>
        <rFont val="Arial"/>
        <family val="2"/>
        <charset val="238"/>
      </rPr>
      <t xml:space="preserve"> = 3,0 m³/h; PN 16</t>
    </r>
  </si>
  <si>
    <r>
      <t xml:space="preserve">  DN 20; k</t>
    </r>
    <r>
      <rPr>
        <vertAlign val="subscript"/>
        <sz val="10"/>
        <rFont val="Arial"/>
        <family val="2"/>
        <charset val="238"/>
      </rPr>
      <t>vs</t>
    </r>
    <r>
      <rPr>
        <sz val="10"/>
        <rFont val="Arial"/>
        <family val="2"/>
        <charset val="238"/>
      </rPr>
      <t xml:space="preserve"> = 6,6 m³/h; PN 16</t>
    </r>
  </si>
  <si>
    <r>
      <t xml:space="preserve">Vgradnja ventilov za hidravlično uravnoteženje v obstoječo inštalacijo:
</t>
    </r>
    <r>
      <rPr>
        <sz val="10"/>
        <rFont val="Arial"/>
        <family val="2"/>
        <charset val="238"/>
      </rPr>
      <t>Predelava in prilagoditev obstoječe inštalacije za vgradnjo ventilov za hidravlično uravnoteženje.</t>
    </r>
  </si>
  <si>
    <r>
      <t>Nadpultni umivalnik z enoročno armaturo:</t>
    </r>
    <r>
      <rPr>
        <sz val="10"/>
        <rFont val="Arial"/>
        <family val="2"/>
        <charset val="238"/>
      </rPr>
      <t xml:space="preserve">
Dobava in montaža kompletnega nadpultnega umivalnika, sestavljenega iz:  
- školjke iz sanitarne keramike dim. 50 x 35 x 14 cm za postavitev na pult - po izbiri arhitekta,
- kromane stoječe enoročne mešalne armature za umivalnik z dvema medeninastima kromanima kotnima regulirnima ventiloma DN 15 z rozetama in s povezovalnima cevkama - po izbiri arhitekta,
- kromanega medeninastega sifona DN 32 z vezno cevjo in s kromano rozeto,    
- kompleta s pritrdilnim in tesnilnim materialom</t>
    </r>
  </si>
  <si>
    <r>
      <t xml:space="preserve">WC, konzolni s podometnim kotličkom:
</t>
    </r>
    <r>
      <rPr>
        <sz val="10"/>
        <rFont val="Arial"/>
        <family val="2"/>
        <charset val="238"/>
      </rPr>
      <t>Dobava in montaža kompletnega stranišča, sestavljenega iz:
- konzolne školjke iz sanitarne keramike za pritrditev na steno in s stranskim iztokom DN 100 - po izbiri arhitekta,
- vgradnega splakovalnika za vzidavo in obzidavo prostornine 6-9 l, z dvojnim proženjem splakovanja s sprednje strani z največ 3 l porabe vode pri delnem splakovanju ter s PE odtočnim kolenom, prehodnim kosom, z WC priključno garnituro ter s setom za zvočno izolacijo,
- polne plastične sedežne deske s pokrovom in z gumijastimi nastavki - po izbiri arhitekta,
- kotnega ventila DN15/Ø10 mm za splakovalnik z gibljivo cevko Ø10 mm z rozeto,
- vezne cevi Ø30 mm z manšeto,
- kompleta s pritrdilnim in tesnilnim materialom</t>
    </r>
  </si>
  <si>
    <r>
      <t>Pisoar z avtomatskim splakovanjem:</t>
    </r>
    <r>
      <rPr>
        <sz val="10"/>
        <rFont val="Arial"/>
        <family val="2"/>
        <charset val="238"/>
      </rPr>
      <t xml:space="preserve">
Dobava in montaža kompletnega pisoarja, sestavljenega iz:
- konzolne školjke za pritrditev na steno - po izbiri arhitekta,,
- priključno cevjo,
- univerzalni podometni element duofix za pisoar, s krmiljenjem pisoarja - po izbiri arhitekta, 
- kromanega odtočnega sifona DN 50,
- kompleta s pritrdilnim in tesnilnim materialom</t>
    </r>
  </si>
  <si>
    <t>Ustreza: Dolomite Brenta art. J2907 s Hansgrohe 
              Axor Logis art. 71400001</t>
  </si>
  <si>
    <r>
      <t>Kuhinjska enoročna stoječa armatura:</t>
    </r>
    <r>
      <rPr>
        <sz val="10"/>
        <rFont val="Arial"/>
        <family val="2"/>
        <charset val="238"/>
      </rPr>
      <t xml:space="preserve">
Dobava in montaža enoročne baterije za pomivalno korito, sestavljene iz:
- kromane stoječe enoročne mešalne armature z dolgim gibljivim izlivom DN 15, z dvema medeninastima kromanima kotnima regulirnima ventiloma DN 15 z rozetama in s povezovalnima cevkama - po izbiri arhitekta,
- kromanega medeninastega sifona DN 32 z vezno cevjo in s kromano rozeto,
- kompleta s pritrdilnim in tesnilnim materialom</t>
    </r>
  </si>
  <si>
    <t>SKUPNI PROSTORI-PRITLIČJE-NADSTROPJE -
DELITEV 1/3-1/3-1/3</t>
  </si>
  <si>
    <t>Ustreza: Kronoterm WP1 LF-101 
              ali enakovredno</t>
  </si>
  <si>
    <t>- 2,42 kW; 230 V (z el. grelcem)</t>
  </si>
  <si>
    <t>- grelna moč: 0,92 kW,</t>
  </si>
  <si>
    <r>
      <t xml:space="preserve">Toplotna črpalka za ogrevanje pitne vode:
</t>
    </r>
    <r>
      <rPr>
        <sz val="10"/>
        <rFont val="Arial"/>
        <family val="2"/>
        <charset val="238"/>
      </rPr>
      <t>Dobava in montaža toplotne črpalke za ogrevanje pitne vode, izdelane v sestavi:
- rezervoar prostornine 100 l iz jeklene pločevine; PN 10,
- cevni toplotni izmenjevalec iz jekla  St 37-2, znotraj emajliran; PN 10, (zunanje dimenzije celotne naprave Ø520 x 1.250 mm</t>
    </r>
    <r>
      <rPr>
        <sz val="8.6999999999999993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
- električni grelec 2 kW; 230 V, 
- površina cevnega prenosnika: - m²,
- magnezijeva zaščitna anoda, 
- potopni tulec za senzor,
- agregat toplotne črpalke, ki ga sestavljajo kompresor, uparjalnik in ventilator,
- več funkcijska regulacija,
- protilegionelna zaščita,
- dopustna temperatura ogrevalnega medija 160 °C</t>
    </r>
    <r>
      <rPr>
        <sz val="8.5"/>
        <rFont val="Arial"/>
        <family val="2"/>
        <charset val="238"/>
      </rPr>
      <t xml:space="preserve">, 
- </t>
    </r>
    <r>
      <rPr>
        <sz val="10"/>
        <rFont val="Arial"/>
        <family val="2"/>
        <charset val="238"/>
      </rPr>
      <t>dopustna temperatura pitne vode  95 °C,
- 2 kpl. - priključek za zrak,
- delovanje do temperature -7 °C,
- funkcija odtaljevanja,
- izolacijska obloga iz mehke PUR pene z zunanjim plaščem iz umetne mase,
- montažni material</t>
    </r>
  </si>
  <si>
    <r>
      <t>DN 15</t>
    </r>
    <r>
      <rPr>
        <sz val="10"/>
        <rFont val="Arial"/>
        <family val="2"/>
        <charset val="238"/>
      </rPr>
      <t>; PN 12; p</t>
    </r>
    <r>
      <rPr>
        <vertAlign val="subscript"/>
        <sz val="10"/>
        <rFont val="Arial"/>
        <family val="2"/>
        <charset val="238"/>
      </rPr>
      <t>odp</t>
    </r>
    <r>
      <rPr>
        <sz val="10"/>
        <rFont val="Arial"/>
        <family val="2"/>
        <charset val="238"/>
      </rPr>
      <t xml:space="preserve"> = 8,0 bar</t>
    </r>
  </si>
  <si>
    <r>
      <t>PVC odtočna cev:</t>
    </r>
    <r>
      <rPr>
        <sz val="10"/>
        <rFont val="Arial"/>
        <family val="2"/>
        <charset val="238"/>
      </rPr>
      <t xml:space="preserve">
Dobava in montaža kanalizacijske PVC-C (HT) cevi po DIN 19 538-10 in DIN EN 1566-1 z obojkami, fazonskimi kosi, s standardnimi cinkanimi cevnimi objemkami-kombi s spojkami R ½ z osnovnimi pritrdilnimi ploščami in navojnimi palicami ter s pritrdilnim in tesnilnim materialom</t>
    </r>
  </si>
  <si>
    <r>
      <t>Izdelava priključkov:</t>
    </r>
    <r>
      <rPr>
        <sz val="10"/>
        <rFont val="Arial"/>
        <family val="2"/>
        <charset val="238"/>
      </rPr>
      <t xml:space="preserve">
Izdelava priključkov hladne in tople vode DN 25 ter cirkulacije DN 15 na toplotno črpalko za ogrevanje pitne vode</t>
    </r>
  </si>
  <si>
    <r>
      <t>Priključek na obstoječ vod:</t>
    </r>
    <r>
      <rPr>
        <sz val="10"/>
        <rFont val="Arial"/>
        <family val="2"/>
        <charset val="238"/>
      </rPr>
      <t xml:space="preserve">
Izdelava priključka na obstoječ hišni priključek PE  d 32, z montažnim in tesnilnim materialom</t>
    </r>
  </si>
  <si>
    <t>- konzolne školjke iz sanitarne keramike dim. 60 x 40 cm za pritrditev na steno - po izbiri arhitekt</t>
  </si>
  <si>
    <r>
      <t>Umivalnik z enoročno armaturo:</t>
    </r>
    <r>
      <rPr>
        <sz val="10"/>
        <rFont val="Arial"/>
        <family val="2"/>
        <charset val="238"/>
      </rPr>
      <t xml:space="preserve">
Dobava in montaža kompletnega umivalnika, sestavljenega iz:  
- konzolne školjke iz sanitarne keramike dim. 50 x 35 cm za pritrditev na steno - po izbiri arhitekta,
- kromane stoječe enoročne mešalne armature za umivalnik z dvema medeninastima kromanima kotnima regulirnima ventiloma DN 15 z rozetama in s povezovalnima cevkama - po izbiri arhitekta,
- kromanega medeninastega sifona DN 32 z vezno cevjo in s kromano rozeto,    
- kompleta s pritrdilnim in tesnilnim materialom</t>
    </r>
  </si>
  <si>
    <t>VSE POSTAVKE SE DELIJO PO PRINCIPU:
SKUPNI PROSTORI-PRITLIČJE-NADSTROPJE -
DELITEV 1/3-1/3-1/3</t>
  </si>
  <si>
    <r>
      <t>Notranja centralna prezračevalna naprava PN1:</t>
    </r>
    <r>
      <rPr>
        <sz val="10"/>
        <rFont val="Arial"/>
        <family val="2"/>
        <charset val="238"/>
      </rPr>
      <t xml:space="preserve">
Dobava, montaža in zagon kompaktne zunanje centralne prezračevalne naprave, posluževanje z leve strani v smeri toka svežega zraka, v sestavi:</t>
    </r>
  </si>
  <si>
    <t>- karakteristike ohišja po SIST EN 1886:  
  - tesnost: L2,
  - toplotna izolacija razreda: T2,
  - faktor toplotnih mostov: TB2,</t>
  </si>
  <si>
    <t xml:space="preserve">- filtrska enota svežega zraka ISO ePM1 60% (po ISO 16890), </t>
  </si>
  <si>
    <t xml:space="preserve">- filtrska enota odtočnega zraka ISO ePM10 60% (po ISO 16890), </t>
  </si>
  <si>
    <t>- ploščni rekuperator; η = 0,726,</t>
  </si>
  <si>
    <t>- 2 kpl. - jadrovinasti priključek dim. DN 315,</t>
  </si>
  <si>
    <t>Ustreza: Systemair SC20-L-S ali enakovredno</t>
  </si>
  <si>
    <r>
      <t>- grelno/hladilna enota z neposrednim uparjanjem; Ф</t>
    </r>
    <r>
      <rPr>
        <vertAlign val="subscript"/>
        <sz val="10"/>
        <rFont val="Arial"/>
        <family val="2"/>
        <charset val="238"/>
      </rPr>
      <t>G</t>
    </r>
    <r>
      <rPr>
        <sz val="10"/>
        <rFont val="Arial"/>
        <family val="2"/>
        <charset val="238"/>
      </rPr>
      <t xml:space="preserve"> = 11,3 kW za hladilno sredstvo R-32 s funkcijo sekcijskega odtaljevanja,</t>
    </r>
  </si>
  <si>
    <t xml:space="preserve">  150 x 75</t>
  </si>
  <si>
    <t xml:space="preserve">  150 x 100</t>
  </si>
  <si>
    <t xml:space="preserve">  150 x 125</t>
  </si>
  <si>
    <t xml:space="preserve">  200 x 125</t>
  </si>
  <si>
    <t xml:space="preserve">  175 x 150</t>
  </si>
  <si>
    <t xml:space="preserve">  200 x 150</t>
  </si>
  <si>
    <t xml:space="preserve">  250 x 150</t>
  </si>
  <si>
    <t xml:space="preserve">  300 x 125</t>
  </si>
  <si>
    <t xml:space="preserve">  300 x 150</t>
  </si>
  <si>
    <t xml:space="preserve">  300 x 300</t>
  </si>
  <si>
    <t xml:space="preserve">  175 x 125</t>
  </si>
  <si>
    <t xml:space="preserve">  550 x 330</t>
  </si>
  <si>
    <t>- 125 Hz - 8 dB(A),
- 250 Hz - 15 dB(A),
- 500 Hz - 20 dB(A),
- 1.000 Hz - 25 dB(A),
- 2.000 Hz - 17 dB(A),
- 4.000 Hz - 15 dB(A)</t>
  </si>
  <si>
    <t>L = 950 mm</t>
  </si>
  <si>
    <t xml:space="preserve">  150 x 200</t>
  </si>
  <si>
    <t xml:space="preserve">  150 x 250</t>
  </si>
  <si>
    <t>Ustreza: Systemair NOVA-A-1-1-200x100-R1-H-SW 
             ali enakovredno</t>
  </si>
  <si>
    <r>
      <t>Aluminijasta prezračevalna rešetka:</t>
    </r>
    <r>
      <rPr>
        <sz val="10"/>
        <rFont val="Arial"/>
        <family val="2"/>
        <charset val="238"/>
      </rPr>
      <t xml:space="preserve">
Dobava in montaža aluminijaste prezračevalne rešetke z regulacijskim elementom ter vgradnim okvirjem</t>
    </r>
  </si>
  <si>
    <r>
      <t>Zaščita kanalov z alu pločevino:</t>
    </r>
    <r>
      <rPr>
        <sz val="10"/>
        <rFont val="Arial"/>
        <family val="2"/>
        <charset val="238"/>
      </rPr>
      <t xml:space="preserve">
Izdelava zaščitnega plašča zunanjih delov cevovodov z alu pločevino</t>
    </r>
  </si>
  <si>
    <r>
      <t>Zunanja kompresorsko kondenzatorska enota:</t>
    </r>
    <r>
      <rPr>
        <sz val="10"/>
        <rFont val="Arial"/>
        <family val="2"/>
        <charset val="238"/>
      </rPr>
      <t xml:space="preserve">
Dobava, montaža in zagon zunanje invertrske kompresorsko kondenzatorske enote za ogrevanje ali hlajenje s koračnim krmilnikom; z nosilno jekleno konzolo, območje delovanja od zunanje temperature -15 do +46 °C; s koračnim krmilnikom ter z montažnim materialom; </t>
    </r>
  </si>
  <si>
    <r>
      <t>- Φ</t>
    </r>
    <r>
      <rPr>
        <vertAlign val="subscript"/>
        <sz val="10"/>
        <rFont val="Arial"/>
        <family val="2"/>
        <charset val="238"/>
      </rPr>
      <t>G</t>
    </r>
    <r>
      <rPr>
        <sz val="10"/>
        <rFont val="Arial"/>
        <family val="2"/>
        <charset val="238"/>
      </rPr>
      <t xml:space="preserve"> = 11.200 W; Φ</t>
    </r>
    <r>
      <rPr>
        <vertAlign val="subscript"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= 9.500 W; P</t>
    </r>
    <r>
      <rPr>
        <vertAlign val="subscript"/>
        <sz val="10"/>
        <rFont val="Arial"/>
        <family val="2"/>
        <charset val="238"/>
      </rPr>
      <t>el</t>
    </r>
    <r>
      <rPr>
        <sz val="10"/>
        <rFont val="Arial"/>
        <family val="2"/>
        <charset val="238"/>
      </rPr>
      <t xml:space="preserve"> = 2,67 kW; ~400 V</t>
    </r>
  </si>
  <si>
    <t>Ustreza: Mitsubishi Electric PUZ-ZM100YKAR1 ter
              PAC-IF013B-E ali enakovredno</t>
  </si>
  <si>
    <r>
      <t>Povezava elementov za direktno uparjanje:</t>
    </r>
    <r>
      <rPr>
        <sz val="10"/>
        <rFont val="Arial"/>
        <family val="2"/>
        <charset val="238"/>
      </rPr>
      <t xml:space="preserve">
Izdelava povezave med zunanjo enoto in grelnikom/hladilnikom:
- dvojna bakrena predizolirana cev za plinsko in tekočo fazo dim. Ø9,52/Ø15,88 mm - dolžine 5 m,                                    
- električne povezave 
- vakuumiranje cevovodov,
- delno izoliranje z Armaflex ITS izolacijo,                                        
- polnjenje s hladilnim sredstvom R-32                                                                            </t>
    </r>
  </si>
  <si>
    <t>POPIS DEL Z OCENO STROŠKOV</t>
  </si>
  <si>
    <t>OCENA STROŠKOV:</t>
  </si>
  <si>
    <t xml:space="preserve">  - pozimi/poleti: 22 °C,</t>
  </si>
  <si>
    <t xml:space="preserve">  LDR 50-25</t>
  </si>
  <si>
    <t xml:space="preserve">  LDR 50-30</t>
  </si>
  <si>
    <t>Ustreza: Systemair LDR ali enakovredno</t>
  </si>
  <si>
    <r>
      <t>Dušilec zvoka - pravokotni presek:</t>
    </r>
    <r>
      <rPr>
        <sz val="10"/>
        <rFont val="Arial"/>
        <family val="2"/>
        <charset val="238"/>
      </rPr>
      <t xml:space="preserve">
Dobava in montaža dušilca zvoka, s pritrdilnim in tesnilnim materialom, s karakteristikami dušenja zvoka, najmanj:</t>
    </r>
  </si>
  <si>
    <t>IV.</t>
  </si>
  <si>
    <t>Plinska napeljava</t>
  </si>
  <si>
    <r>
      <t>Prestavitev fasadne omarice s zaporno pipo:</t>
    </r>
    <r>
      <rPr>
        <sz val="10"/>
        <rFont val="Arial"/>
        <family val="2"/>
        <charset val="238"/>
      </rPr>
      <t xml:space="preserve">
Demontaža in ponovna montaža obstoječe fasadne omarice s plinsko zaporno pipo</t>
    </r>
  </si>
  <si>
    <r>
      <t>PE 100 cev SDR 11:</t>
    </r>
    <r>
      <rPr>
        <sz val="10"/>
        <rFont val="Arial"/>
        <family val="2"/>
        <charset val="238"/>
      </rPr>
      <t xml:space="preserve">
Dobava in polaganje polietilenske cevi PE 100 visoke gostote, standardnega dimenzijskega razmerja SDR 11; izdelane po SIST EN 1555, PN 10, z dodatkom za razrez</t>
    </r>
  </si>
  <si>
    <t xml:space="preserve">  DN 25 (d 32 x 3,0 mm)</t>
  </si>
  <si>
    <r>
      <t>Cev iz plemenitega jekla:</t>
    </r>
    <r>
      <rPr>
        <sz val="10"/>
        <rFont val="Arial"/>
        <family val="2"/>
        <charset val="238"/>
      </rPr>
      <t xml:space="preserve">
Dobava in montaža  jeklene cevi iz plemenitega jekla 1.4401 po EN 10088 in DVGW GW 541(A),  s fazonskimi kosi po EN 1057 in DVGW GW 392, z dodatkom za razrez, s spojnim materialom za spajanje s hladnim stiskanjem z zagotavljanjem tlačne stopnje PN 5, t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= 70 °C, s pritrdilnim materialom</t>
    </r>
  </si>
  <si>
    <t>Ustreza: Viega Sanpress Inox G ali enakovredno</t>
  </si>
  <si>
    <r>
      <t xml:space="preserve">Izpihovanje cevovoda:
</t>
    </r>
    <r>
      <rPr>
        <sz val="10"/>
        <rFont val="Arial"/>
        <family val="2"/>
        <charset val="238"/>
      </rPr>
      <t>Izpihovanje in notranje čiščenje cevovoda</t>
    </r>
  </si>
  <si>
    <r>
      <t>Tlačni preizkus:</t>
    </r>
    <r>
      <rPr>
        <sz val="10"/>
        <rFont val="Arial"/>
        <family val="2"/>
        <charset val="238"/>
      </rPr>
      <t xml:space="preserve">
Tlačni preizkus plinovoda z zrakom ali z dušikom pri nadtlaku 1,1 bar ter preizkus tesnosti z nadtlakom 0,11 bar in izdaja atesta (distributer)</t>
    </r>
  </si>
  <si>
    <r>
      <t>Pregled in spuščanje plina:</t>
    </r>
    <r>
      <rPr>
        <sz val="10"/>
        <rFont val="Arial"/>
        <family val="2"/>
        <charset val="238"/>
      </rPr>
      <t xml:space="preserve">
Pregled plinske inštalacije ter spuščanje plina v notranjo plinsko inštalacijo s strani distributerja</t>
    </r>
  </si>
  <si>
    <r>
      <t>Zakoličba in posnetek:</t>
    </r>
    <r>
      <rPr>
        <sz val="10"/>
        <rFont val="Arial"/>
        <family val="2"/>
        <charset val="238"/>
      </rPr>
      <t xml:space="preserve">
Zakoličba osi plinovoda, postavitev profilov, posnetek in vris plinovoda v kataster komunalnih vodov</t>
    </r>
  </si>
  <si>
    <r>
      <t xml:space="preserve">Praznjenje zunanjega priključnega cevovoda:
</t>
    </r>
    <r>
      <rPr>
        <sz val="10"/>
        <rFont val="Arial"/>
        <family val="2"/>
        <charset val="238"/>
      </rPr>
      <t>Praznjenje obstoječega priključnega cevovoda</t>
    </r>
  </si>
  <si>
    <r>
      <t xml:space="preserve">Praznjenje notranjega plinovoda:
</t>
    </r>
    <r>
      <rPr>
        <sz val="10"/>
        <rFont val="Arial"/>
        <family val="2"/>
        <charset val="238"/>
      </rPr>
      <t>Praznjenje notranjega plinovoda</t>
    </r>
  </si>
  <si>
    <r>
      <t>- dovodna ventilatorska enota z zvezno regulacijo števila vrtljajev; q = 1.530 m³/h; Δp</t>
    </r>
    <r>
      <rPr>
        <vertAlign val="subscript"/>
        <sz val="10"/>
        <rFont val="Arial"/>
        <family val="2"/>
        <charset val="238"/>
      </rPr>
      <t>EXT</t>
    </r>
    <r>
      <rPr>
        <sz val="10"/>
        <rFont val="Arial"/>
        <family val="2"/>
        <charset val="238"/>
      </rPr>
      <t xml:space="preserve"> = 260 Pa; 820 W; ~230 V,</t>
    </r>
  </si>
  <si>
    <r>
      <t>- odvodna ventilatorska enota z zvezno regulacijo števila vrtljajev; q = 1.250 m³/h; 
Δp</t>
    </r>
    <r>
      <rPr>
        <vertAlign val="subscript"/>
        <sz val="10"/>
        <rFont val="Arial"/>
        <family val="2"/>
        <charset val="238"/>
      </rPr>
      <t>EXT</t>
    </r>
    <r>
      <rPr>
        <sz val="10"/>
        <rFont val="Arial"/>
        <family val="2"/>
        <charset val="238"/>
      </rPr>
      <t xml:space="preserve"> = 190 Pa; 820 W; ~230 V,</t>
    </r>
  </si>
  <si>
    <t>V = 280 m³/h; Δp = 70 Pa;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</si>
</sst>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S_I_T_-;\-* #,##0.00\ _S_I_T_-;_-* &quot;-&quot;??\ _S_I_T_-;_-@_-"/>
    <numFmt numFmtId="165" formatCode="_(* #,##0.00_);_(* \(#,##0.00\);_(* &quot;-&quot;??_);_(@_)"/>
    <numFmt numFmtId="166" formatCode="00&quot;.&quot;"/>
    <numFmt numFmtId="167" formatCode="0.0"/>
    <numFmt numFmtId="168" formatCode="#,##0.00\ [$SIT-424]"/>
    <numFmt numFmtId="169" formatCode="#,##0.00\ [$EUR]"/>
    <numFmt numFmtId="170" formatCode="#,##0.0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10"/>
      <name val="Gatineau"/>
    </font>
    <font>
      <sz val="12"/>
      <name val="Courier"/>
      <family val="3"/>
    </font>
    <font>
      <sz val="11"/>
      <name val="Tahoma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8.5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.6999999999999993"/>
      <name val="Arial"/>
      <family val="2"/>
      <charset val="238"/>
    </font>
    <font>
      <b/>
      <sz val="10"/>
      <name val="Arial"/>
      <family val="2"/>
    </font>
    <font>
      <sz val="1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2" fillId="0" borderId="0"/>
    <xf numFmtId="0" fontId="5" fillId="0" borderId="0"/>
    <xf numFmtId="37" fontId="3" fillId="0" borderId="0"/>
    <xf numFmtId="0" fontId="5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3" fillId="0" borderId="0"/>
  </cellStyleXfs>
  <cellXfs count="241">
    <xf numFmtId="0" fontId="0" fillId="0" borderId="0" xfId="0"/>
    <xf numFmtId="0" fontId="4" fillId="0" borderId="0" xfId="6" applyFont="1"/>
    <xf numFmtId="0" fontId="4" fillId="0" borderId="0" xfId="6" applyFont="1" applyAlignment="1">
      <alignment horizontal="right"/>
    </xf>
    <xf numFmtId="168" fontId="4" fillId="0" borderId="0" xfId="6" applyNumberFormat="1" applyFont="1"/>
    <xf numFmtId="0" fontId="7" fillId="0" borderId="0" xfId="0" applyFont="1" applyProtection="1">
      <protection locked="0"/>
    </xf>
    <xf numFmtId="4" fontId="9" fillId="0" borderId="0" xfId="14" applyNumberFormat="1" applyFont="1" applyAlignment="1">
      <alignment horizontal="right"/>
    </xf>
    <xf numFmtId="4" fontId="9" fillId="0" borderId="0" xfId="14" applyNumberFormat="1" applyFont="1" applyAlignment="1" applyProtection="1">
      <alignment horizontal="right"/>
      <protection locked="0"/>
    </xf>
    <xf numFmtId="0" fontId="8" fillId="0" borderId="0" xfId="0" applyFont="1"/>
    <xf numFmtId="4" fontId="8" fillId="0" borderId="0" xfId="1" applyNumberFormat="1" applyFont="1" applyAlignment="1" applyProtection="1">
      <alignment horizontal="right"/>
      <protection locked="0"/>
    </xf>
    <xf numFmtId="4" fontId="8" fillId="0" borderId="0" xfId="0" applyNumberFormat="1" applyFont="1" applyProtection="1">
      <protection locked="0"/>
    </xf>
    <xf numFmtId="0" fontId="8" fillId="0" borderId="0" xfId="14" applyNumberFormat="1" applyFont="1" applyAlignment="1">
      <alignment horizontal="left"/>
    </xf>
    <xf numFmtId="0" fontId="11" fillId="0" borderId="0" xfId="14" applyNumberFormat="1" applyFont="1" applyAlignment="1">
      <alignment horizontal="left"/>
    </xf>
    <xf numFmtId="0" fontId="12" fillId="0" borderId="0" xfId="14" applyNumberFormat="1" applyFont="1" applyAlignment="1">
      <alignment horizontal="left"/>
    </xf>
    <xf numFmtId="4" fontId="9" fillId="0" borderId="0" xfId="14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wrapText="1"/>
    </xf>
    <xf numFmtId="0" fontId="8" fillId="0" borderId="0" xfId="14" applyNumberFormat="1" applyFont="1" applyAlignment="1">
      <alignment horizontal="left" wrapText="1"/>
    </xf>
    <xf numFmtId="4" fontId="8" fillId="0" borderId="0" xfId="7" applyNumberFormat="1" applyFont="1" applyAlignment="1" applyProtection="1">
      <alignment horizontal="right" wrapText="1"/>
      <protection locked="0"/>
    </xf>
    <xf numFmtId="0" fontId="12" fillId="0" borderId="0" xfId="0" applyFont="1" applyAlignment="1">
      <alignment wrapText="1"/>
    </xf>
    <xf numFmtId="0" fontId="12" fillId="0" borderId="0" xfId="14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8" fillId="0" borderId="0" xfId="0" applyFont="1" applyAlignment="1" applyProtection="1">
      <alignment horizontal="right" wrapText="1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4" fontId="8" fillId="0" borderId="0" xfId="0" applyNumberFormat="1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6" applyFont="1" applyAlignment="1">
      <alignment horizontal="right"/>
    </xf>
    <xf numFmtId="0" fontId="8" fillId="0" borderId="0" xfId="6" applyFont="1"/>
    <xf numFmtId="168" fontId="8" fillId="0" borderId="0" xfId="6" applyNumberFormat="1" applyFont="1"/>
    <xf numFmtId="0" fontId="9" fillId="0" borderId="0" xfId="6" applyFont="1"/>
    <xf numFmtId="0" fontId="8" fillId="0" borderId="0" xfId="6" applyFont="1" applyAlignment="1">
      <alignment horizontal="center"/>
    </xf>
    <xf numFmtId="169" fontId="8" fillId="0" borderId="0" xfId="13" applyNumberFormat="1" applyFont="1"/>
    <xf numFmtId="168" fontId="8" fillId="0" borderId="0" xfId="13" applyNumberFormat="1" applyFont="1"/>
    <xf numFmtId="0" fontId="8" fillId="0" borderId="1" xfId="6" applyFont="1" applyBorder="1" applyAlignment="1">
      <alignment horizontal="right"/>
    </xf>
    <xf numFmtId="0" fontId="8" fillId="0" borderId="1" xfId="6" applyFont="1" applyBorder="1"/>
    <xf numFmtId="169" fontId="8" fillId="0" borderId="1" xfId="13" applyNumberFormat="1" applyFont="1" applyBorder="1"/>
    <xf numFmtId="0" fontId="9" fillId="0" borderId="0" xfId="6" applyFont="1" applyAlignment="1">
      <alignment horizontal="right"/>
    </xf>
    <xf numFmtId="165" fontId="8" fillId="0" borderId="0" xfId="13" applyFont="1" applyAlignment="1">
      <alignment horizontal="right"/>
    </xf>
    <xf numFmtId="168" fontId="8" fillId="0" borderId="0" xfId="13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4" fontId="8" fillId="0" borderId="3" xfId="1" applyNumberFormat="1" applyFont="1" applyBorder="1" applyAlignment="1" applyProtection="1">
      <alignment horizontal="center" vertical="center"/>
      <protection locked="0"/>
    </xf>
    <xf numFmtId="4" fontId="9" fillId="0" borderId="2" xfId="7" applyNumberFormat="1" applyFont="1" applyBorder="1" applyAlignment="1" applyProtection="1">
      <alignment horizontal="right"/>
      <protection locked="0"/>
    </xf>
    <xf numFmtId="0" fontId="16" fillId="0" borderId="0" xfId="6" applyFont="1"/>
    <xf numFmtId="0" fontId="16" fillId="0" borderId="0" xfId="14" quotePrefix="1" applyNumberFormat="1" applyFont="1" applyAlignment="1">
      <alignment horizontal="left" vertical="top" wrapText="1"/>
    </xf>
    <xf numFmtId="0" fontId="8" fillId="0" borderId="0" xfId="2" applyAlignment="1" applyProtection="1">
      <alignment horizontal="right"/>
      <protection locked="0"/>
    </xf>
    <xf numFmtId="4" fontId="8" fillId="0" borderId="0" xfId="2" applyNumberFormat="1" applyAlignment="1" applyProtection="1">
      <alignment horizontal="right"/>
      <protection locked="0"/>
    </xf>
    <xf numFmtId="2" fontId="8" fillId="0" borderId="0" xfId="2" applyNumberFormat="1" applyAlignment="1" applyProtection="1">
      <alignment horizontal="right"/>
      <protection locked="0"/>
    </xf>
    <xf numFmtId="0" fontId="8" fillId="0" borderId="0" xfId="2" applyAlignment="1" applyProtection="1">
      <alignment horizontal="right" wrapText="1"/>
      <protection locked="0"/>
    </xf>
    <xf numFmtId="169" fontId="20" fillId="0" borderId="0" xfId="13" applyNumberFormat="1" applyFont="1"/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2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1" fillId="0" borderId="0" xfId="2" applyFont="1" applyAlignment="1" applyProtection="1">
      <alignment horizontal="right"/>
      <protection locked="0"/>
    </xf>
    <xf numFmtId="4" fontId="1" fillId="0" borderId="0" xfId="7" applyNumberFormat="1" applyFont="1" applyAlignment="1" applyProtection="1">
      <alignment horizontal="right" wrapText="1"/>
      <protection locked="0"/>
    </xf>
    <xf numFmtId="0" fontId="1" fillId="0" borderId="0" xfId="6" applyFont="1"/>
    <xf numFmtId="4" fontId="1" fillId="0" borderId="0" xfId="15" applyNumberFormat="1" applyAlignment="1" applyProtection="1">
      <alignment horizontal="right"/>
      <protection locked="0"/>
    </xf>
    <xf numFmtId="0" fontId="1" fillId="0" borderId="0" xfId="15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2" fontId="1" fillId="0" borderId="0" xfId="15" applyNumberFormat="1" applyAlignment="1" applyProtection="1">
      <alignment horizontal="right"/>
      <protection locked="0"/>
    </xf>
    <xf numFmtId="0" fontId="9" fillId="0" borderId="0" xfId="14" applyNumberFormat="1" applyFont="1" applyFill="1" applyBorder="1" applyAlignment="1" applyProtection="1">
      <alignment horizontal="left" vertical="top" wrapText="1"/>
    </xf>
    <xf numFmtId="0" fontId="1" fillId="0" borderId="0" xfId="14" applyNumberFormat="1" applyFont="1" applyFill="1" applyBorder="1" applyAlignment="1" applyProtection="1">
      <alignment horizontal="left"/>
    </xf>
    <xf numFmtId="1" fontId="1" fillId="0" borderId="0" xfId="14" applyNumberFormat="1" applyFont="1" applyFill="1" applyBorder="1" applyAlignment="1" applyProtection="1">
      <alignment wrapText="1"/>
    </xf>
    <xf numFmtId="0" fontId="1" fillId="0" borderId="0" xfId="14" quotePrefix="1" applyNumberFormat="1" applyFont="1" applyFill="1" applyBorder="1" applyAlignment="1" applyProtection="1">
      <alignment horizontal="left" vertical="top" wrapText="1"/>
    </xf>
    <xf numFmtId="0" fontId="1" fillId="0" borderId="0" xfId="14" applyNumberFormat="1" applyFont="1" applyFill="1" applyBorder="1" applyAlignment="1" applyProtection="1">
      <alignment horizontal="left" vertical="top" wrapText="1"/>
    </xf>
    <xf numFmtId="4" fontId="1" fillId="0" borderId="0" xfId="15" applyNumberFormat="1" applyProtection="1">
      <protection locked="0"/>
    </xf>
    <xf numFmtId="0" fontId="1" fillId="0" borderId="0" xfId="6" applyFont="1" applyAlignment="1">
      <alignment horizontal="center"/>
    </xf>
    <xf numFmtId="0" fontId="1" fillId="0" borderId="0" xfId="15" applyProtection="1">
      <protection locked="0"/>
    </xf>
    <xf numFmtId="4" fontId="1" fillId="0" borderId="0" xfId="0" applyNumberFormat="1" applyFont="1" applyProtection="1">
      <protection locked="0"/>
    </xf>
    <xf numFmtId="49" fontId="9" fillId="0" borderId="0" xfId="14" applyNumberFormat="1" applyFont="1" applyAlignment="1" applyProtection="1">
      <alignment horizontal="left" wrapText="1"/>
    </xf>
    <xf numFmtId="0" fontId="9" fillId="0" borderId="0" xfId="14" applyNumberFormat="1" applyFont="1" applyAlignment="1" applyProtection="1">
      <alignment horizontal="left" wrapText="1"/>
    </xf>
    <xf numFmtId="167" fontId="8" fillId="0" borderId="0" xfId="14" applyNumberFormat="1" applyFont="1" applyAlignment="1" applyProtection="1">
      <alignment horizontal="left" wrapText="1"/>
    </xf>
    <xf numFmtId="4" fontId="9" fillId="0" borderId="0" xfId="14" applyNumberFormat="1" applyFont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right" wrapText="1"/>
    </xf>
    <xf numFmtId="166" fontId="8" fillId="0" borderId="3" xfId="9" applyNumberFormat="1" applyFont="1" applyBorder="1" applyAlignment="1" applyProtection="1">
      <alignment horizontal="left" vertical="center" wrapText="1"/>
    </xf>
    <xf numFmtId="0" fontId="8" fillId="0" borderId="3" xfId="9" applyNumberFormat="1" applyFont="1" applyBorder="1" applyAlignment="1" applyProtection="1">
      <alignment horizontal="center" vertical="center"/>
    </xf>
    <xf numFmtId="0" fontId="8" fillId="0" borderId="3" xfId="9" applyNumberFormat="1" applyFont="1" applyBorder="1" applyAlignment="1" applyProtection="1">
      <alignment horizontal="left" vertical="center"/>
    </xf>
    <xf numFmtId="167" fontId="8" fillId="0" borderId="3" xfId="9" applyNumberFormat="1" applyFont="1" applyBorder="1" applyAlignment="1" applyProtection="1">
      <alignment horizontal="center" vertical="center"/>
    </xf>
    <xf numFmtId="4" fontId="8" fillId="0" borderId="3" xfId="1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166" fontId="8" fillId="0" borderId="0" xfId="9" applyNumberFormat="1" applyFont="1" applyAlignment="1" applyProtection="1">
      <alignment horizontal="right" vertical="top" wrapText="1"/>
    </xf>
    <xf numFmtId="0" fontId="9" fillId="0" borderId="0" xfId="14" applyNumberFormat="1" applyFont="1" applyAlignment="1" applyProtection="1">
      <alignment horizontal="left" vertical="top" wrapText="1"/>
    </xf>
    <xf numFmtId="0" fontId="8" fillId="0" borderId="0" xfId="14" applyNumberFormat="1" applyFont="1" applyAlignment="1" applyProtection="1">
      <alignment horizontal="left" wrapText="1"/>
    </xf>
    <xf numFmtId="1" fontId="8" fillId="0" borderId="0" xfId="14" applyNumberFormat="1" applyFont="1" applyAlignment="1" applyProtection="1">
      <alignment horizontal="right" wrapText="1"/>
    </xf>
    <xf numFmtId="4" fontId="8" fillId="0" borderId="0" xfId="7" applyNumberFormat="1" applyFont="1" applyAlignment="1" applyProtection="1">
      <alignment horizontal="right" wrapText="1"/>
    </xf>
    <xf numFmtId="0" fontId="8" fillId="2" borderId="0" xfId="0" applyFont="1" applyFill="1" applyAlignment="1" applyProtection="1">
      <alignment wrapText="1"/>
    </xf>
    <xf numFmtId="0" fontId="1" fillId="0" borderId="0" xfId="0" applyFont="1" applyAlignment="1" applyProtection="1">
      <alignment vertical="top"/>
    </xf>
    <xf numFmtId="0" fontId="1" fillId="0" borderId="0" xfId="14" applyNumberFormat="1" applyFont="1" applyAlignment="1" applyProtection="1">
      <alignment horizontal="left" vertical="top" wrapText="1"/>
    </xf>
    <xf numFmtId="4" fontId="8" fillId="0" borderId="0" xfId="0" applyNumberFormat="1" applyFont="1" applyAlignment="1" applyProtection="1">
      <alignment horizontal="right"/>
    </xf>
    <xf numFmtId="0" fontId="8" fillId="0" borderId="0" xfId="14" applyNumberFormat="1" applyFont="1" applyAlignment="1" applyProtection="1">
      <alignment horizontal="left" vertical="top" wrapText="1"/>
    </xf>
    <xf numFmtId="0" fontId="1" fillId="0" borderId="0" xfId="14" quotePrefix="1" applyNumberFormat="1" applyFont="1" applyAlignment="1" applyProtection="1">
      <alignment horizontal="left" vertical="top" wrapText="1"/>
    </xf>
    <xf numFmtId="49" fontId="1" fillId="0" borderId="0" xfId="9" applyNumberFormat="1" applyFont="1" applyAlignment="1" applyProtection="1">
      <alignment horizontal="left" vertical="top"/>
    </xf>
    <xf numFmtId="0" fontId="1" fillId="0" borderId="0" xfId="14" applyNumberFormat="1" applyFont="1" applyAlignment="1" applyProtection="1">
      <alignment horizontal="left" wrapText="1"/>
    </xf>
    <xf numFmtId="1" fontId="1" fillId="0" borderId="0" xfId="14" applyNumberFormat="1" applyFont="1" applyAlignment="1" applyProtection="1">
      <alignment horizontal="right" wrapText="1"/>
    </xf>
    <xf numFmtId="4" fontId="1" fillId="0" borderId="0" xfId="7" applyNumberFormat="1" applyFont="1" applyAlignment="1" applyProtection="1">
      <alignment horizontal="right" wrapText="1"/>
    </xf>
    <xf numFmtId="4" fontId="1" fillId="0" borderId="0" xfId="0" applyNumberFormat="1" applyFont="1" applyAlignment="1" applyProtection="1">
      <alignment horizontal="right"/>
    </xf>
    <xf numFmtId="1" fontId="8" fillId="0" borderId="0" xfId="0" applyNumberFormat="1" applyFont="1" applyAlignment="1" applyProtection="1">
      <alignment horizontal="right" wrapText="1"/>
    </xf>
    <xf numFmtId="0" fontId="1" fillId="0" borderId="0" xfId="14" applyNumberFormat="1" applyFont="1" applyFill="1" applyAlignment="1" applyProtection="1">
      <alignment horizontal="left" vertical="top" wrapText="1"/>
    </xf>
    <xf numFmtId="0" fontId="8" fillId="0" borderId="0" xfId="14" applyNumberFormat="1" applyFont="1" applyFill="1" applyAlignment="1" applyProtection="1">
      <alignment horizontal="left" wrapText="1"/>
    </xf>
    <xf numFmtId="1" fontId="8" fillId="0" borderId="0" xfId="14" applyNumberFormat="1" applyFont="1" applyFill="1" applyAlignment="1" applyProtection="1">
      <alignment horizontal="right" wrapText="1"/>
    </xf>
    <xf numFmtId="4" fontId="8" fillId="0" borderId="0" xfId="7" applyNumberFormat="1" applyFont="1" applyFill="1" applyAlignment="1" applyProtection="1">
      <alignment horizontal="right" wrapText="1"/>
    </xf>
    <xf numFmtId="0" fontId="8" fillId="0" borderId="0" xfId="0" applyFont="1" applyAlignment="1" applyProtection="1">
      <alignment vertical="top" wrapText="1"/>
    </xf>
    <xf numFmtId="0" fontId="9" fillId="0" borderId="0" xfId="14" applyNumberFormat="1" applyFont="1" applyFill="1" applyAlignment="1" applyProtection="1">
      <alignment horizontal="left" vertical="top" wrapText="1"/>
    </xf>
    <xf numFmtId="0" fontId="8" fillId="0" borderId="0" xfId="0" applyFont="1" applyAlignment="1" applyProtection="1">
      <alignment horizontal="left"/>
    </xf>
    <xf numFmtId="1" fontId="8" fillId="0" borderId="0" xfId="0" applyNumberFormat="1" applyFont="1" applyAlignment="1" applyProtection="1">
      <alignment horizontal="right"/>
    </xf>
    <xf numFmtId="0" fontId="8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top"/>
    </xf>
    <xf numFmtId="0" fontId="8" fillId="0" borderId="0" xfId="14" applyNumberFormat="1" applyFont="1" applyAlignment="1" applyProtection="1">
      <alignment horizontal="left"/>
    </xf>
    <xf numFmtId="2" fontId="1" fillId="0" borderId="0" xfId="0" applyNumberFormat="1" applyFont="1" applyBorder="1" applyAlignment="1" applyProtection="1">
      <alignment horizontal="right"/>
    </xf>
    <xf numFmtId="2" fontId="0" fillId="0" borderId="0" xfId="0" applyNumberFormat="1" applyBorder="1" applyAlignment="1" applyProtection="1">
      <alignment vertical="top"/>
    </xf>
    <xf numFmtId="4" fontId="24" fillId="0" borderId="0" xfId="16" applyNumberFormat="1" applyFont="1" applyBorder="1" applyProtection="1"/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14" applyNumberFormat="1" applyFont="1" applyAlignment="1" applyProtection="1">
      <alignment horizontal="center" vertical="center"/>
    </xf>
    <xf numFmtId="1" fontId="1" fillId="0" borderId="0" xfId="14" applyNumberFormat="1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1" fontId="1" fillId="0" borderId="0" xfId="0" applyNumberFormat="1" applyFont="1" applyAlignment="1" applyProtection="1">
      <alignment horizontal="right"/>
    </xf>
    <xf numFmtId="0" fontId="8" fillId="0" borderId="0" xfId="14" applyNumberFormat="1" applyFont="1" applyAlignment="1" applyProtection="1">
      <alignment horizontal="left" vertical="center"/>
    </xf>
    <xf numFmtId="2" fontId="8" fillId="0" borderId="0" xfId="2" applyNumberFormat="1" applyAlignment="1" applyProtection="1">
      <alignment horizontal="right"/>
    </xf>
    <xf numFmtId="0" fontId="1" fillId="0" borderId="0" xfId="2" applyFont="1" applyProtection="1"/>
    <xf numFmtId="0" fontId="8" fillId="0" borderId="0" xfId="14" applyNumberFormat="1" applyFont="1" applyAlignment="1" applyProtection="1">
      <alignment horizontal="right" vertical="center"/>
    </xf>
    <xf numFmtId="0" fontId="1" fillId="0" borderId="0" xfId="14" applyNumberFormat="1" applyFont="1" applyAlignment="1" applyProtection="1">
      <alignment horizontal="left" vertical="center"/>
    </xf>
    <xf numFmtId="4" fontId="1" fillId="0" borderId="0" xfId="7" applyNumberFormat="1" applyFont="1" applyAlignment="1" applyProtection="1">
      <alignment horizontal="right" vertical="center" wrapText="1"/>
    </xf>
    <xf numFmtId="0" fontId="1" fillId="0" borderId="0" xfId="14" applyNumberFormat="1" applyFont="1" applyAlignment="1" applyProtection="1">
      <alignment horizontal="left"/>
    </xf>
    <xf numFmtId="166" fontId="1" fillId="0" borderId="0" xfId="9" applyNumberFormat="1" applyFont="1" applyAlignment="1" applyProtection="1">
      <alignment horizontal="right" vertical="top" wrapText="1"/>
    </xf>
    <xf numFmtId="49" fontId="1" fillId="0" borderId="0" xfId="9" applyNumberFormat="1" applyFont="1" applyAlignment="1" applyProtection="1">
      <alignment horizontal="left" vertical="top" wrapText="1"/>
    </xf>
    <xf numFmtId="0" fontId="1" fillId="0" borderId="0" xfId="14" applyNumberFormat="1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wrapText="1"/>
    </xf>
    <xf numFmtId="49" fontId="8" fillId="0" borderId="0" xfId="9" applyNumberFormat="1" applyFont="1" applyAlignment="1" applyProtection="1">
      <alignment horizontal="left" vertical="top" wrapText="1"/>
    </xf>
    <xf numFmtId="0" fontId="8" fillId="0" borderId="0" xfId="14" applyNumberFormat="1" applyFont="1" applyAlignment="1" applyProtection="1">
      <alignment horizontal="left" vertical="center" wrapText="1"/>
    </xf>
    <xf numFmtId="1" fontId="8" fillId="0" borderId="0" xfId="14" applyNumberFormat="1" applyFont="1" applyAlignment="1" applyProtection="1">
      <alignment horizontal="right" vertical="center" wrapText="1"/>
    </xf>
    <xf numFmtId="1" fontId="8" fillId="0" borderId="0" xfId="0" applyNumberFormat="1" applyFont="1" applyProtection="1"/>
    <xf numFmtId="49" fontId="8" fillId="0" borderId="0" xfId="9" applyNumberFormat="1" applyFont="1" applyAlignment="1" applyProtection="1">
      <alignment horizontal="left" vertical="top"/>
    </xf>
    <xf numFmtId="168" fontId="4" fillId="0" borderId="0" xfId="6" applyNumberFormat="1" applyFont="1" applyProtection="1"/>
    <xf numFmtId="0" fontId="4" fillId="0" borderId="0" xfId="6" applyFont="1" applyProtection="1"/>
    <xf numFmtId="0" fontId="1" fillId="0" borderId="0" xfId="6" applyFont="1" applyProtection="1"/>
    <xf numFmtId="0" fontId="4" fillId="0" borderId="0" xfId="6" applyFont="1" applyAlignment="1" applyProtection="1">
      <alignment horizontal="right"/>
    </xf>
    <xf numFmtId="0" fontId="8" fillId="0" borderId="0" xfId="6" applyFont="1" applyProtection="1"/>
    <xf numFmtId="166" fontId="8" fillId="0" borderId="0" xfId="11" applyNumberFormat="1" applyFont="1" applyAlignment="1" applyProtection="1">
      <alignment horizontal="right" vertical="top"/>
    </xf>
    <xf numFmtId="166" fontId="8" fillId="0" borderId="0" xfId="11" applyNumberFormat="1" applyFont="1" applyAlignment="1" applyProtection="1">
      <alignment horizontal="right" vertical="top" wrapText="1"/>
    </xf>
    <xf numFmtId="0" fontId="8" fillId="0" borderId="0" xfId="10" applyFont="1" applyAlignment="1" applyProtection="1">
      <alignment horizontal="left" wrapText="1"/>
    </xf>
    <xf numFmtId="0" fontId="8" fillId="0" borderId="0" xfId="10" applyFont="1" applyAlignment="1" applyProtection="1">
      <alignment horizontal="right" wrapText="1"/>
    </xf>
    <xf numFmtId="4" fontId="8" fillId="0" borderId="0" xfId="0" applyNumberFormat="1" applyFont="1" applyAlignment="1" applyProtection="1">
      <alignment horizontal="right" wrapText="1"/>
    </xf>
    <xf numFmtId="0" fontId="7" fillId="2" borderId="0" xfId="0" applyFont="1" applyFill="1" applyProtection="1"/>
    <xf numFmtId="166" fontId="8" fillId="0" borderId="2" xfId="14" applyNumberFormat="1" applyFont="1" applyBorder="1" applyAlignment="1" applyProtection="1">
      <alignment horizontal="left" vertical="center" wrapText="1"/>
    </xf>
    <xf numFmtId="0" fontId="9" fillId="0" borderId="2" xfId="14" applyNumberFormat="1" applyFont="1" applyBorder="1" applyAlignment="1" applyProtection="1">
      <alignment horizontal="left"/>
    </xf>
    <xf numFmtId="0" fontId="9" fillId="0" borderId="2" xfId="14" applyNumberFormat="1" applyFont="1" applyBorder="1" applyAlignment="1" applyProtection="1">
      <alignment horizontal="left" wrapText="1"/>
    </xf>
    <xf numFmtId="167" fontId="8" fillId="0" borderId="2" xfId="14" applyNumberFormat="1" applyFont="1" applyBorder="1" applyAlignment="1" applyProtection="1">
      <alignment horizontal="right" wrapText="1"/>
    </xf>
    <xf numFmtId="4" fontId="9" fillId="0" borderId="2" xfId="14" applyNumberFormat="1" applyFont="1" applyBorder="1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right" wrapText="1"/>
    </xf>
    <xf numFmtId="167" fontId="8" fillId="0" borderId="0" xfId="14" applyNumberFormat="1" applyFont="1" applyAlignment="1" applyProtection="1">
      <alignment horizontal="left"/>
    </xf>
    <xf numFmtId="4" fontId="9" fillId="0" borderId="0" xfId="14" applyNumberFormat="1" applyFont="1" applyAlignment="1" applyProtection="1">
      <alignment horizontal="right"/>
    </xf>
    <xf numFmtId="0" fontId="0" fillId="0" borderId="0" xfId="0" applyAlignment="1" applyProtection="1">
      <alignment vertical="top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/>
    </xf>
    <xf numFmtId="0" fontId="0" fillId="3" borderId="0" xfId="0" applyFill="1" applyAlignment="1" applyProtection="1">
      <alignment vertical="top"/>
    </xf>
    <xf numFmtId="166" fontId="8" fillId="0" borderId="0" xfId="9" applyNumberFormat="1" applyFont="1" applyAlignment="1" applyProtection="1">
      <alignment horizontal="left" vertical="top" wrapText="1"/>
    </xf>
    <xf numFmtId="0" fontId="8" fillId="0" borderId="0" xfId="9" applyNumberFormat="1" applyFont="1" applyAlignment="1" applyProtection="1">
      <alignment horizontal="center" vertical="top"/>
    </xf>
    <xf numFmtId="0" fontId="8" fillId="0" borderId="0" xfId="9" applyNumberFormat="1" applyFont="1" applyAlignment="1" applyProtection="1">
      <alignment horizontal="left"/>
    </xf>
    <xf numFmtId="1" fontId="8" fillId="0" borderId="0" xfId="9" applyNumberFormat="1" applyFont="1" applyAlignment="1" applyProtection="1">
      <alignment horizontal="right"/>
    </xf>
    <xf numFmtId="4" fontId="8" fillId="0" borderId="0" xfId="1" applyNumberFormat="1" applyFont="1" applyAlignment="1" applyProtection="1">
      <alignment horizontal="right"/>
    </xf>
    <xf numFmtId="0" fontId="8" fillId="0" borderId="0" xfId="0" applyFont="1" applyAlignment="1" applyProtection="1">
      <alignment horizontal="right" vertical="top"/>
    </xf>
    <xf numFmtId="0" fontId="0" fillId="2" borderId="0" xfId="0" applyFill="1" applyAlignment="1" applyProtection="1">
      <alignment vertical="top"/>
    </xf>
    <xf numFmtId="167" fontId="8" fillId="0" borderId="0" xfId="0" applyNumberFormat="1" applyFont="1" applyAlignment="1" applyProtection="1">
      <alignment horizontal="right"/>
    </xf>
    <xf numFmtId="0" fontId="1" fillId="0" borderId="0" xfId="15" applyProtection="1"/>
    <xf numFmtId="0" fontId="1" fillId="0" borderId="0" xfId="14" applyNumberFormat="1" applyFont="1" applyAlignment="1" applyProtection="1">
      <alignment horizontal="right" vertical="center"/>
    </xf>
    <xf numFmtId="0" fontId="9" fillId="0" borderId="0" xfId="0" applyFont="1" applyFill="1" applyAlignment="1" applyProtection="1">
      <alignment horizontal="left" vertical="top" wrapText="1"/>
    </xf>
    <xf numFmtId="166" fontId="8" fillId="0" borderId="0" xfId="9" applyNumberFormat="1" applyFont="1" applyFill="1" applyAlignment="1" applyProtection="1">
      <alignment horizontal="right" vertical="top" wrapText="1"/>
    </xf>
    <xf numFmtId="0" fontId="0" fillId="0" borderId="0" xfId="0" applyFill="1" applyAlignment="1" applyProtection="1">
      <alignment vertical="top"/>
    </xf>
    <xf numFmtId="4" fontId="8" fillId="0" borderId="0" xfId="2" applyNumberFormat="1" applyAlignment="1" applyProtection="1">
      <alignment horizontal="right"/>
    </xf>
    <xf numFmtId="0" fontId="8" fillId="0" borderId="0" xfId="2" applyAlignment="1" applyProtection="1">
      <alignment horizontal="right" vertical="top"/>
    </xf>
    <xf numFmtId="0" fontId="8" fillId="0" borderId="0" xfId="14" quotePrefix="1" applyNumberFormat="1" applyFont="1" applyAlignment="1" applyProtection="1">
      <alignment horizontal="left" vertical="top" wrapText="1"/>
    </xf>
    <xf numFmtId="0" fontId="8" fillId="0" borderId="0" xfId="2" applyProtection="1"/>
    <xf numFmtId="167" fontId="8" fillId="0" borderId="0" xfId="14" applyNumberFormat="1" applyFont="1" applyAlignment="1" applyProtection="1">
      <alignment horizontal="right" wrapText="1"/>
    </xf>
    <xf numFmtId="1" fontId="8" fillId="0" borderId="0" xfId="14" applyNumberFormat="1" applyFont="1" applyAlignment="1" applyProtection="1">
      <alignment wrapText="1"/>
    </xf>
    <xf numFmtId="0" fontId="1" fillId="0" borderId="0" xfId="14" quotePrefix="1" applyNumberFormat="1" applyFont="1" applyFill="1" applyAlignment="1" applyProtection="1">
      <alignment horizontal="left" vertical="top" wrapText="1"/>
    </xf>
    <xf numFmtId="0" fontId="8" fillId="0" borderId="0" xfId="14" applyNumberFormat="1" applyFont="1" applyFill="1" applyAlignment="1" applyProtection="1">
      <alignment horizontal="left"/>
    </xf>
    <xf numFmtId="0" fontId="8" fillId="0" borderId="0" xfId="0" applyFont="1" applyFill="1" applyAlignment="1" applyProtection="1">
      <alignment horizontal="right" vertical="top"/>
    </xf>
    <xf numFmtId="0" fontId="8" fillId="0" borderId="0" xfId="10" applyFont="1" applyAlignment="1" applyProtection="1">
      <alignment horizontal="left"/>
    </xf>
    <xf numFmtId="0" fontId="8" fillId="0" borderId="0" xfId="10" applyFont="1" applyAlignment="1" applyProtection="1">
      <alignment horizontal="right"/>
    </xf>
    <xf numFmtId="166" fontId="8" fillId="0" borderId="0" xfId="14" applyNumberFormat="1" applyFont="1" applyAlignment="1" applyProtection="1">
      <alignment horizontal="left" vertical="top" wrapText="1"/>
    </xf>
    <xf numFmtId="0" fontId="9" fillId="0" borderId="0" xfId="14" applyNumberFormat="1" applyFont="1" applyAlignment="1" applyProtection="1">
      <alignment horizontal="left" vertical="top"/>
    </xf>
    <xf numFmtId="0" fontId="9" fillId="0" borderId="0" xfId="14" applyNumberFormat="1" applyFont="1" applyAlignment="1" applyProtection="1">
      <alignment horizontal="left"/>
    </xf>
    <xf numFmtId="167" fontId="8" fillId="0" borderId="0" xfId="14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8" fillId="0" borderId="0" xfId="2" applyAlignment="1" applyProtection="1">
      <alignment horizontal="right"/>
    </xf>
    <xf numFmtId="0" fontId="9" fillId="0" borderId="0" xfId="2" applyFont="1" applyProtection="1"/>
    <xf numFmtId="0" fontId="7" fillId="0" borderId="0" xfId="0" applyFont="1" applyProtection="1"/>
    <xf numFmtId="0" fontId="8" fillId="0" borderId="0" xfId="2" applyAlignment="1" applyProtection="1">
      <alignment horizontal="left"/>
    </xf>
    <xf numFmtId="166" fontId="8" fillId="0" borderId="0" xfId="9" applyNumberFormat="1" applyFont="1" applyAlignment="1" applyProtection="1">
      <alignment horizontal="left" vertical="center" wrapText="1"/>
    </xf>
    <xf numFmtId="0" fontId="8" fillId="0" borderId="0" xfId="9" applyNumberFormat="1" applyFont="1" applyAlignment="1" applyProtection="1">
      <alignment horizontal="center"/>
    </xf>
    <xf numFmtId="167" fontId="8" fillId="0" borderId="0" xfId="9" applyNumberFormat="1" applyFont="1" applyAlignment="1" applyProtection="1">
      <alignment horizontal="right"/>
    </xf>
    <xf numFmtId="0" fontId="1" fillId="0" borderId="0" xfId="2" quotePrefix="1" applyFont="1" applyAlignment="1" applyProtection="1">
      <alignment vertical="top" wrapText="1"/>
    </xf>
    <xf numFmtId="0" fontId="9" fillId="0" borderId="0" xfId="14" quotePrefix="1" applyNumberFormat="1" applyFont="1" applyAlignment="1" applyProtection="1">
      <alignment horizontal="left" vertical="top" wrapText="1"/>
    </xf>
    <xf numFmtId="0" fontId="8" fillId="2" borderId="0" xfId="2" applyFill="1" applyProtection="1"/>
    <xf numFmtId="0" fontId="8" fillId="0" borderId="0" xfId="14" applyNumberFormat="1" applyFont="1" applyAlignment="1" applyProtection="1">
      <alignment horizontal="left" vertical="top"/>
    </xf>
    <xf numFmtId="1" fontId="8" fillId="0" borderId="0" xfId="14" applyNumberFormat="1" applyFont="1" applyAlignment="1" applyProtection="1">
      <alignment horizontal="right"/>
    </xf>
    <xf numFmtId="1" fontId="1" fillId="0" borderId="0" xfId="14" applyNumberFormat="1" applyFont="1" applyAlignment="1" applyProtection="1">
      <alignment horizontal="right"/>
    </xf>
    <xf numFmtId="0" fontId="1" fillId="0" borderId="0" xfId="2" applyFont="1" applyAlignment="1" applyProtection="1">
      <alignment horizontal="right"/>
    </xf>
    <xf numFmtId="4" fontId="1" fillId="0" borderId="0" xfId="15" applyNumberFormat="1" applyProtection="1"/>
    <xf numFmtId="0" fontId="1" fillId="0" borderId="0" xfId="15" applyAlignment="1" applyProtection="1">
      <alignment vertical="top"/>
    </xf>
    <xf numFmtId="1" fontId="1" fillId="0" borderId="0" xfId="14" applyNumberFormat="1" applyFont="1" applyAlignment="1" applyProtection="1">
      <alignment wrapText="1"/>
    </xf>
    <xf numFmtId="0" fontId="8" fillId="2" borderId="0" xfId="2" applyFill="1" applyAlignment="1" applyProtection="1">
      <alignment wrapText="1"/>
    </xf>
    <xf numFmtId="2" fontId="8" fillId="0" borderId="0" xfId="2" applyNumberFormat="1" applyProtection="1"/>
    <xf numFmtId="167" fontId="9" fillId="0" borderId="0" xfId="2" applyNumberFormat="1" applyFont="1" applyProtection="1"/>
    <xf numFmtId="2" fontId="9" fillId="0" borderId="0" xfId="2" applyNumberFormat="1" applyFont="1" applyProtection="1"/>
    <xf numFmtId="1" fontId="8" fillId="0" borderId="0" xfId="2" applyNumberFormat="1" applyAlignment="1" applyProtection="1">
      <alignment horizontal="right"/>
    </xf>
    <xf numFmtId="0" fontId="1" fillId="0" borderId="0" xfId="2" applyFont="1" applyAlignment="1" applyProtection="1">
      <alignment horizontal="left"/>
    </xf>
    <xf numFmtId="1" fontId="1" fillId="0" borderId="0" xfId="2" applyNumberFormat="1" applyFont="1" applyAlignment="1" applyProtection="1">
      <alignment horizontal="right"/>
    </xf>
    <xf numFmtId="0" fontId="1" fillId="0" borderId="0" xfId="15" applyAlignment="1" applyProtection="1">
      <alignment horizontal="left"/>
    </xf>
    <xf numFmtId="1" fontId="1" fillId="0" borderId="0" xfId="15" applyNumberFormat="1" applyAlignment="1" applyProtection="1">
      <alignment horizontal="right"/>
    </xf>
    <xf numFmtId="0" fontId="1" fillId="0" borderId="0" xfId="15" applyAlignment="1" applyProtection="1">
      <alignment horizontal="right"/>
    </xf>
    <xf numFmtId="167" fontId="8" fillId="0" borderId="0" xfId="2" applyNumberFormat="1" applyProtection="1"/>
    <xf numFmtId="166" fontId="17" fillId="0" borderId="0" xfId="9" applyNumberFormat="1" applyFont="1" applyAlignment="1" applyProtection="1">
      <alignment horizontal="center" vertical="top" wrapText="1"/>
    </xf>
    <xf numFmtId="170" fontId="8" fillId="0" borderId="0" xfId="14" applyNumberFormat="1" applyFont="1" applyAlignment="1" applyProtection="1">
      <alignment horizontal="right" wrapText="1"/>
    </xf>
    <xf numFmtId="0" fontId="8" fillId="0" borderId="0" xfId="2" applyAlignment="1" applyProtection="1">
      <alignment vertical="top"/>
    </xf>
    <xf numFmtId="0" fontId="1" fillId="0" borderId="0" xfId="14" applyNumberFormat="1" applyFont="1" applyFill="1" applyAlignment="1" applyProtection="1">
      <alignment horizontal="left"/>
    </xf>
    <xf numFmtId="1" fontId="1" fillId="0" borderId="0" xfId="14" applyNumberFormat="1" applyFont="1" applyFill="1" applyAlignment="1" applyProtection="1">
      <alignment horizontal="right" wrapText="1"/>
    </xf>
    <xf numFmtId="4" fontId="8" fillId="0" borderId="0" xfId="2" applyNumberFormat="1" applyAlignment="1" applyProtection="1">
      <alignment horizontal="right" wrapText="1"/>
    </xf>
    <xf numFmtId="0" fontId="8" fillId="0" borderId="0" xfId="2" applyAlignment="1" applyProtection="1">
      <alignment horizontal="right" wrapText="1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1" fontId="1" fillId="0" borderId="0" xfId="15" applyNumberFormat="1" applyProtection="1"/>
    <xf numFmtId="0" fontId="1" fillId="0" borderId="0" xfId="10" applyFont="1" applyAlignment="1" applyProtection="1">
      <alignment horizontal="right"/>
    </xf>
    <xf numFmtId="0" fontId="1" fillId="0" borderId="0" xfId="10" applyFont="1" applyAlignment="1" applyProtection="1">
      <alignment horizontal="left"/>
    </xf>
    <xf numFmtId="2" fontId="0" fillId="0" borderId="0" xfId="0" applyNumberFormat="1" applyAlignment="1" applyProtection="1">
      <alignment vertical="top"/>
      <protection locked="0"/>
    </xf>
    <xf numFmtId="166" fontId="8" fillId="0" borderId="0" xfId="9" applyNumberFormat="1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4" fillId="0" borderId="0" xfId="6" applyFont="1" applyProtection="1">
      <protection locked="0"/>
    </xf>
  </cellXfs>
  <cellStyles count="17">
    <cellStyle name="Comma_Sheet1" xfId="1"/>
    <cellStyle name="Navadno" xfId="0" builtinId="0"/>
    <cellStyle name="Navadno 2" xfId="2"/>
    <cellStyle name="Navadno 2 2" xfId="15"/>
    <cellStyle name="Navadno 25" xfId="3"/>
    <cellStyle name="Navadno 3" xfId="4"/>
    <cellStyle name="Navadno 4" xfId="5"/>
    <cellStyle name="Navadno_K 18581_ popis pzi-rekap" xfId="6"/>
    <cellStyle name="Navadno_popis-splošno-zun.ured" xfId="7"/>
    <cellStyle name="Navadno_Račun Paragi1" xfId="16"/>
    <cellStyle name="Normal_OGREVANJE IN HLAJENJE" xfId="8"/>
    <cellStyle name="Normal_Sheet1" xfId="9"/>
    <cellStyle name="Normal_SKUPNO" xfId="10"/>
    <cellStyle name="Vejica" xfId="11" builtinId="3"/>
    <cellStyle name="Vejica 2" xfId="12"/>
    <cellStyle name="Vejica_K 18581_ popis pzi-rekap" xfId="13"/>
    <cellStyle name="Vejica_popis-splošno-zun.ured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F39"/>
  <sheetViews>
    <sheetView tabSelected="1" view="pageBreakPreview" zoomScaleNormal="100" zoomScaleSheetLayoutView="100" workbookViewId="0">
      <selection sqref="A1:C36"/>
    </sheetView>
  </sheetViews>
  <sheetFormatPr defaultColWidth="9.140625" defaultRowHeight="14.25"/>
  <cols>
    <col min="1" max="1" width="5.140625" style="2" bestFit="1" customWidth="1"/>
    <col min="2" max="2" width="53.7109375" style="1" customWidth="1"/>
    <col min="3" max="3" width="24.85546875" style="3" customWidth="1"/>
    <col min="4" max="4" width="7.85546875" style="1" customWidth="1"/>
    <col min="5" max="7" width="9.140625" style="1"/>
    <col min="8" max="8" width="12.85546875" style="1" customWidth="1"/>
    <col min="9" max="9" width="12.5703125" style="1" customWidth="1"/>
    <col min="10" max="16384" width="9.140625" style="1"/>
  </cols>
  <sheetData>
    <row r="1" spans="1:5" s="30" customFormat="1" ht="12.75">
      <c r="A1" s="29"/>
      <c r="C1" s="31"/>
    </row>
    <row r="2" spans="1:5" s="30" customFormat="1" ht="12.75">
      <c r="A2" s="29"/>
      <c r="C2" s="31"/>
    </row>
    <row r="3" spans="1:5" s="30" customFormat="1" ht="12.75">
      <c r="A3" s="29"/>
      <c r="C3" s="31"/>
    </row>
    <row r="4" spans="1:5" s="30" customFormat="1" ht="15.75">
      <c r="A4" s="46" t="s">
        <v>148</v>
      </c>
      <c r="B4" s="45" t="s">
        <v>260</v>
      </c>
      <c r="C4" s="31"/>
    </row>
    <row r="5" spans="1:5" s="30" customFormat="1" ht="12.75">
      <c r="A5" s="29"/>
      <c r="C5" s="31"/>
    </row>
    <row r="6" spans="1:5" s="30" customFormat="1" ht="12.75">
      <c r="A6" s="29"/>
      <c r="C6" s="31"/>
    </row>
    <row r="7" spans="1:5" s="30" customFormat="1" ht="12.75">
      <c r="A7" s="29"/>
      <c r="C7" s="31"/>
    </row>
    <row r="8" spans="1:5" s="30" customFormat="1" ht="12.75">
      <c r="A8" s="29"/>
      <c r="C8" s="31"/>
    </row>
    <row r="9" spans="1:5" s="30" customFormat="1" ht="12.75">
      <c r="A9" s="33" t="s">
        <v>31</v>
      </c>
      <c r="B9" s="30" t="str">
        <f>VODOVOD!B1</f>
        <v>Vodovod in vertikalna kanalizacija</v>
      </c>
      <c r="C9" s="34">
        <f>VODOVOD!F196</f>
        <v>0</v>
      </c>
      <c r="D9" s="35"/>
      <c r="E9" s="35"/>
    </row>
    <row r="10" spans="1:5" s="30" customFormat="1" ht="12.75">
      <c r="A10" s="29"/>
      <c r="C10" s="34"/>
    </row>
    <row r="11" spans="1:5" s="30" customFormat="1" ht="12.75">
      <c r="A11" s="33" t="s">
        <v>32</v>
      </c>
      <c r="B11" s="30" t="str">
        <f>OGREVANJE!B1</f>
        <v>Ogrevanje</v>
      </c>
      <c r="C11" s="34">
        <f>OGREVANJE!F161</f>
        <v>0</v>
      </c>
    </row>
    <row r="12" spans="1:5" s="30" customFormat="1" ht="12.75">
      <c r="A12" s="29"/>
      <c r="C12" s="34"/>
    </row>
    <row r="13" spans="1:5" s="30" customFormat="1" ht="12.75">
      <c r="A13" s="33" t="s">
        <v>84</v>
      </c>
      <c r="B13" s="30" t="str">
        <f>PREZRACEVANJE!B1</f>
        <v>Prezračevanje</v>
      </c>
      <c r="C13" s="34">
        <f>PREZRACEVANJE!F151</f>
        <v>0</v>
      </c>
    </row>
    <row r="14" spans="1:5" s="30" customFormat="1" ht="12.75">
      <c r="A14" s="33"/>
      <c r="C14" s="34"/>
    </row>
    <row r="15" spans="1:5" s="30" customFormat="1" ht="12.75">
      <c r="A15" s="68" t="s">
        <v>267</v>
      </c>
      <c r="B15" s="30" t="str">
        <f>+PLIN!B1</f>
        <v>Plinska napeljava</v>
      </c>
      <c r="C15" s="34">
        <f>PLIN!F34</f>
        <v>0</v>
      </c>
    </row>
    <row r="16" spans="1:5" s="30" customFormat="1" ht="12.75">
      <c r="A16" s="36"/>
      <c r="B16" s="37"/>
      <c r="C16" s="38"/>
    </row>
    <row r="17" spans="1:6" s="30" customFormat="1" ht="12.75">
      <c r="A17" s="29"/>
      <c r="C17" s="35"/>
    </row>
    <row r="18" spans="1:6" s="30" customFormat="1" ht="12.75">
      <c r="A18" s="39"/>
      <c r="B18" s="32" t="s">
        <v>0</v>
      </c>
      <c r="C18" s="51">
        <f>SUM(C9:C16)</f>
        <v>0</v>
      </c>
    </row>
    <row r="19" spans="1:6" s="30" customFormat="1" ht="12.75">
      <c r="A19" s="40"/>
      <c r="C19" s="41"/>
    </row>
    <row r="20" spans="1:6" s="30" customFormat="1" ht="12.75">
      <c r="A20" s="40"/>
      <c r="C20" s="41"/>
    </row>
    <row r="21" spans="1:6" s="30" customFormat="1" ht="12.75">
      <c r="A21" s="29"/>
      <c r="B21" s="57" t="s">
        <v>129</v>
      </c>
      <c r="C21" s="31"/>
    </row>
    <row r="22" spans="1:6" s="30" customFormat="1" ht="12.75">
      <c r="A22" s="29"/>
      <c r="C22" s="31"/>
    </row>
    <row r="23" spans="1:6" s="30" customFormat="1" ht="12.75">
      <c r="A23" s="29"/>
      <c r="C23" s="31"/>
    </row>
    <row r="24" spans="1:6" s="30" customFormat="1" ht="12.75">
      <c r="A24" s="29"/>
      <c r="C24" s="31"/>
    </row>
    <row r="25" spans="1:6" s="30" customFormat="1" ht="12.75">
      <c r="A25" s="11" t="s">
        <v>261</v>
      </c>
      <c r="B25" s="7"/>
      <c r="C25" s="7"/>
      <c r="D25" s="7"/>
      <c r="E25" s="7"/>
      <c r="F25" s="7"/>
    </row>
    <row r="26" spans="1:6" s="30" customFormat="1" ht="12.75">
      <c r="A26" s="7"/>
      <c r="B26" s="7"/>
      <c r="C26" s="7"/>
      <c r="D26" s="7"/>
      <c r="E26" s="7"/>
      <c r="F26" s="7"/>
    </row>
    <row r="27" spans="1:6" s="30" customFormat="1" ht="12.75">
      <c r="A27" s="10" t="s">
        <v>64</v>
      </c>
      <c r="B27" s="7"/>
      <c r="C27" s="7"/>
      <c r="D27" s="7"/>
      <c r="E27" s="7"/>
      <c r="F27" s="7"/>
    </row>
    <row r="28" spans="1:6" s="30" customFormat="1" ht="12.75">
      <c r="A28" s="7"/>
      <c r="B28" s="7"/>
      <c r="C28" s="7"/>
      <c r="D28" s="7"/>
      <c r="E28" s="7"/>
      <c r="F28" s="7"/>
    </row>
    <row r="29" spans="1:6" s="30" customFormat="1" ht="12.75">
      <c r="A29" s="7"/>
      <c r="B29" s="42" t="s">
        <v>54</v>
      </c>
      <c r="C29" s="5">
        <f>ROUND(C18,-3)</f>
        <v>0</v>
      </c>
      <c r="E29" s="7"/>
      <c r="F29" s="7"/>
    </row>
    <row r="31" spans="1:6">
      <c r="A31" s="11" t="s">
        <v>63</v>
      </c>
      <c r="B31" s="14"/>
      <c r="C31" s="19"/>
      <c r="D31" s="14"/>
      <c r="E31" s="21"/>
      <c r="F31" s="21"/>
    </row>
    <row r="32" spans="1:6">
      <c r="A32" s="15" t="s">
        <v>4</v>
      </c>
      <c r="B32" s="12" t="s">
        <v>65</v>
      </c>
      <c r="C32" s="20"/>
      <c r="D32" s="17"/>
      <c r="E32" s="25"/>
      <c r="F32" s="25"/>
    </row>
    <row r="33" spans="1:6">
      <c r="A33" s="14"/>
      <c r="B33" s="18" t="s">
        <v>58</v>
      </c>
      <c r="C33" s="20"/>
      <c r="D33" s="17"/>
      <c r="E33" s="25"/>
      <c r="F33" s="25"/>
    </row>
    <row r="34" spans="1:6">
      <c r="A34" s="15" t="s">
        <v>4</v>
      </c>
      <c r="B34" s="14"/>
      <c r="C34" s="19"/>
      <c r="D34" s="14"/>
      <c r="E34" s="21"/>
      <c r="F34" s="21"/>
    </row>
    <row r="35" spans="1:6">
      <c r="A35" s="14"/>
      <c r="B35" s="18" t="s">
        <v>59</v>
      </c>
      <c r="C35" s="19"/>
      <c r="D35" s="14"/>
      <c r="E35" s="21"/>
      <c r="F35" s="21"/>
    </row>
    <row r="36" spans="1:6">
      <c r="A36" s="14"/>
      <c r="B36" s="14"/>
      <c r="C36" s="19"/>
      <c r="D36" s="14"/>
      <c r="E36" s="21"/>
      <c r="F36" s="21"/>
    </row>
    <row r="37" spans="1:6">
      <c r="A37" s="14"/>
      <c r="B37" s="14"/>
      <c r="C37" s="19"/>
      <c r="D37" s="14"/>
      <c r="E37" s="21"/>
      <c r="F37" s="21"/>
    </row>
    <row r="38" spans="1:6">
      <c r="A38" s="14"/>
      <c r="B38" s="14"/>
      <c r="C38" s="19"/>
      <c r="E38" s="21"/>
      <c r="F38" s="21"/>
    </row>
    <row r="39" spans="1:6">
      <c r="A39" s="14"/>
      <c r="B39" s="14"/>
      <c r="C39" s="19"/>
      <c r="E39" s="21"/>
      <c r="F39" s="21"/>
    </row>
  </sheetData>
  <sheetProtection password="CC5C" sheet="1" objects="1" scenarios="1"/>
  <phoneticPr fontId="5" type="noConversion"/>
  <pageMargins left="0.78740157480314965" right="0.59055118110236227" top="0.86614173228346458" bottom="0.86614173228346458" header="0.31496062992125984" footer="0.51181102362204722"/>
  <pageSetup paperSize="9" firstPageNumber="2" orientation="portrait" horizontalDpi="300" verticalDpi="300" r:id="rId1"/>
  <headerFooter alignWithMargins="0">
    <oddFooter>&amp;L&amp;"Arial Narrow,Navadno"&amp;11 &amp;10 503/21 - PZI&amp;C&amp;"Arial Narrow,Navadno"Popis del&amp;R&amp;"Arial Narrow,Navadno"&amp;P/&amp;N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L203"/>
  <sheetViews>
    <sheetView view="pageBreakPreview" zoomScale="87" zoomScaleNormal="100" zoomScaleSheetLayoutView="87" workbookViewId="0">
      <selection activeCell="E22" sqref="E22"/>
    </sheetView>
  </sheetViews>
  <sheetFormatPr defaultColWidth="9.140625" defaultRowHeight="12.75"/>
  <cols>
    <col min="1" max="1" width="5.140625" style="76" customWidth="1"/>
    <col min="2" max="2" width="45" style="76" customWidth="1"/>
    <col min="3" max="3" width="4.7109375" style="159" customWidth="1"/>
    <col min="4" max="4" width="7.85546875" style="160" customWidth="1"/>
    <col min="5" max="5" width="11.5703125" style="26" customWidth="1"/>
    <col min="6" max="6" width="15" style="160" customWidth="1"/>
    <col min="7" max="16384" width="9.140625" style="76"/>
  </cols>
  <sheetData>
    <row r="1" spans="1:7">
      <c r="A1" s="71" t="s">
        <v>31</v>
      </c>
      <c r="B1" s="72" t="s">
        <v>45</v>
      </c>
      <c r="C1" s="73"/>
      <c r="D1" s="74"/>
      <c r="E1" s="13"/>
      <c r="F1" s="74"/>
      <c r="G1" s="75"/>
    </row>
    <row r="2" spans="1:7">
      <c r="A2" s="75"/>
      <c r="B2" s="75"/>
      <c r="C2" s="77"/>
      <c r="D2" s="78"/>
      <c r="E2" s="21"/>
      <c r="F2" s="78"/>
      <c r="G2" s="75"/>
    </row>
    <row r="3" spans="1:7" s="84" customFormat="1" ht="25.5" customHeight="1">
      <c r="A3" s="79" t="s">
        <v>60</v>
      </c>
      <c r="B3" s="80" t="s">
        <v>7</v>
      </c>
      <c r="C3" s="81" t="s">
        <v>5</v>
      </c>
      <c r="D3" s="82" t="s">
        <v>8</v>
      </c>
      <c r="E3" s="43" t="s">
        <v>88</v>
      </c>
      <c r="F3" s="83" t="s">
        <v>53</v>
      </c>
    </row>
    <row r="4" spans="1:7">
      <c r="A4" s="75"/>
      <c r="B4" s="75"/>
      <c r="C4" s="77"/>
      <c r="D4" s="78"/>
      <c r="E4" s="21"/>
      <c r="F4" s="78"/>
      <c r="G4" s="75"/>
    </row>
    <row r="5" spans="1:7" ht="155.25" customHeight="1">
      <c r="A5" s="85">
        <v>1</v>
      </c>
      <c r="B5" s="86" t="s">
        <v>227</v>
      </c>
      <c r="C5" s="87"/>
      <c r="D5" s="88"/>
      <c r="E5" s="16"/>
      <c r="F5" s="89"/>
      <c r="G5" s="90"/>
    </row>
    <row r="6" spans="1:7">
      <c r="A6" s="85"/>
      <c r="B6" s="91" t="s">
        <v>184</v>
      </c>
      <c r="C6" s="87"/>
      <c r="D6" s="88"/>
      <c r="E6" s="16"/>
      <c r="F6" s="89"/>
      <c r="G6" s="90"/>
    </row>
    <row r="7" spans="1:7">
      <c r="A7" s="85"/>
      <c r="B7" s="92" t="s">
        <v>124</v>
      </c>
      <c r="C7" s="87" t="s">
        <v>92</v>
      </c>
      <c r="D7" s="88">
        <v>1</v>
      </c>
      <c r="E7" s="22">
        <v>0</v>
      </c>
      <c r="F7" s="89">
        <f>D7*E7</f>
        <v>0</v>
      </c>
      <c r="G7" s="90"/>
    </row>
    <row r="8" spans="1:7">
      <c r="A8" s="85"/>
      <c r="B8" s="92"/>
      <c r="C8" s="87"/>
      <c r="D8" s="88"/>
      <c r="E8" s="22"/>
      <c r="F8" s="89"/>
      <c r="G8" s="90"/>
    </row>
    <row r="9" spans="1:7">
      <c r="A9" s="85">
        <f>COUNT($A$3:A6)+1</f>
        <v>2</v>
      </c>
      <c r="B9" s="94" t="s">
        <v>75</v>
      </c>
      <c r="C9" s="87"/>
      <c r="D9" s="88"/>
      <c r="E9" s="22"/>
      <c r="F9" s="89"/>
      <c r="G9" s="90"/>
    </row>
    <row r="10" spans="1:7" ht="27" customHeight="1">
      <c r="A10" s="85"/>
      <c r="B10" s="95" t="s">
        <v>226</v>
      </c>
      <c r="C10" s="87"/>
      <c r="D10" s="88"/>
      <c r="E10" s="22"/>
      <c r="F10" s="89"/>
      <c r="G10" s="90"/>
    </row>
    <row r="11" spans="1:7">
      <c r="A11" s="85"/>
      <c r="B11" s="96" t="s">
        <v>183</v>
      </c>
      <c r="C11" s="87"/>
      <c r="D11" s="88"/>
      <c r="E11" s="16"/>
      <c r="F11" s="89"/>
      <c r="G11" s="90"/>
    </row>
    <row r="12" spans="1:7">
      <c r="A12" s="85"/>
      <c r="B12" s="92" t="s">
        <v>124</v>
      </c>
      <c r="C12" s="87" t="s">
        <v>92</v>
      </c>
      <c r="D12" s="88">
        <v>1</v>
      </c>
      <c r="E12" s="22">
        <v>0</v>
      </c>
      <c r="F12" s="89">
        <f>D12*E12</f>
        <v>0</v>
      </c>
      <c r="G12" s="90"/>
    </row>
    <row r="13" spans="1:7">
      <c r="A13" s="85"/>
      <c r="B13" s="92"/>
      <c r="C13" s="87"/>
      <c r="D13" s="88"/>
      <c r="E13" s="22"/>
      <c r="F13" s="89"/>
      <c r="G13" s="90"/>
    </row>
    <row r="14" spans="1:7" ht="154.5" customHeight="1">
      <c r="A14" s="85">
        <f>COUNT($A$3:A10)+1</f>
        <v>3</v>
      </c>
      <c r="B14" s="86" t="s">
        <v>212</v>
      </c>
      <c r="C14" s="87"/>
      <c r="D14" s="88"/>
      <c r="E14" s="16"/>
      <c r="F14" s="89"/>
      <c r="G14" s="90"/>
    </row>
    <row r="15" spans="1:7">
      <c r="A15" s="85"/>
      <c r="B15" s="91" t="s">
        <v>198</v>
      </c>
      <c r="C15" s="87"/>
      <c r="D15" s="88"/>
      <c r="E15" s="16"/>
      <c r="F15" s="89"/>
      <c r="G15" s="90"/>
    </row>
    <row r="16" spans="1:7">
      <c r="A16" s="85"/>
      <c r="B16" s="92" t="s">
        <v>124</v>
      </c>
      <c r="C16" s="87" t="s">
        <v>92</v>
      </c>
      <c r="D16" s="88">
        <v>1</v>
      </c>
      <c r="E16" s="22">
        <v>0</v>
      </c>
      <c r="F16" s="89">
        <f>D16*E16</f>
        <v>0</v>
      </c>
      <c r="G16" s="90"/>
    </row>
    <row r="17" spans="1:7">
      <c r="A17" s="85"/>
      <c r="B17" s="96" t="s">
        <v>183</v>
      </c>
      <c r="C17" s="87"/>
      <c r="D17" s="88"/>
      <c r="E17" s="16"/>
      <c r="F17" s="89"/>
      <c r="G17" s="90"/>
    </row>
    <row r="18" spans="1:7">
      <c r="A18" s="85"/>
      <c r="B18" s="92" t="s">
        <v>124</v>
      </c>
      <c r="C18" s="87" t="s">
        <v>92</v>
      </c>
      <c r="D18" s="88">
        <v>2</v>
      </c>
      <c r="E18" s="22">
        <v>0</v>
      </c>
      <c r="F18" s="89">
        <f>D18*E18</f>
        <v>0</v>
      </c>
      <c r="G18" s="90"/>
    </row>
    <row r="19" spans="1:7">
      <c r="A19" s="85"/>
      <c r="B19" s="94"/>
      <c r="C19" s="87"/>
      <c r="D19" s="88"/>
      <c r="E19" s="22"/>
      <c r="F19" s="89"/>
      <c r="G19" s="90"/>
    </row>
    <row r="20" spans="1:7" ht="153.75" customHeight="1">
      <c r="A20" s="85">
        <f>COUNT($A$3:A19)+1</f>
        <v>4</v>
      </c>
      <c r="B20" s="86" t="s">
        <v>117</v>
      </c>
      <c r="C20" s="97"/>
      <c r="D20" s="98"/>
      <c r="E20" s="56"/>
      <c r="F20" s="99"/>
      <c r="G20" s="90"/>
    </row>
    <row r="21" spans="1:7">
      <c r="A21" s="85"/>
      <c r="B21" s="96" t="s">
        <v>183</v>
      </c>
      <c r="C21" s="87"/>
      <c r="D21" s="88"/>
      <c r="E21" s="16"/>
      <c r="F21" s="89"/>
      <c r="G21" s="90"/>
    </row>
    <row r="22" spans="1:7" ht="27" customHeight="1">
      <c r="A22" s="85"/>
      <c r="B22" s="92" t="s">
        <v>177</v>
      </c>
      <c r="C22" s="97" t="s">
        <v>92</v>
      </c>
      <c r="D22" s="98">
        <v>1</v>
      </c>
      <c r="E22" s="52">
        <v>0</v>
      </c>
      <c r="F22" s="99">
        <f>D22*E22</f>
        <v>0</v>
      </c>
      <c r="G22" s="90"/>
    </row>
    <row r="23" spans="1:7">
      <c r="A23" s="85"/>
      <c r="B23" s="91" t="s">
        <v>184</v>
      </c>
      <c r="C23" s="87"/>
      <c r="D23" s="88"/>
      <c r="E23" s="16"/>
      <c r="F23" s="89"/>
      <c r="G23" s="90"/>
    </row>
    <row r="24" spans="1:7" ht="27" customHeight="1">
      <c r="A24" s="85"/>
      <c r="B24" s="92" t="s">
        <v>177</v>
      </c>
      <c r="C24" s="97" t="s">
        <v>92</v>
      </c>
      <c r="D24" s="98">
        <v>1</v>
      </c>
      <c r="E24" s="52">
        <v>0</v>
      </c>
      <c r="F24" s="99">
        <f>D24*E24</f>
        <v>0</v>
      </c>
      <c r="G24" s="90"/>
    </row>
    <row r="25" spans="1:7">
      <c r="A25" s="85"/>
      <c r="B25" s="94"/>
      <c r="C25" s="87"/>
      <c r="D25" s="88"/>
      <c r="E25" s="22"/>
      <c r="F25" s="89"/>
      <c r="G25" s="90"/>
    </row>
    <row r="26" spans="1:7" ht="78.75" customHeight="1">
      <c r="A26" s="85">
        <f>COUNT($A$3:A25)+1</f>
        <v>5</v>
      </c>
      <c r="B26" s="86" t="s">
        <v>178</v>
      </c>
      <c r="C26" s="77"/>
      <c r="D26" s="101"/>
      <c r="E26" s="22"/>
      <c r="F26" s="89"/>
      <c r="G26" s="75"/>
    </row>
    <row r="27" spans="1:7">
      <c r="A27" s="85"/>
      <c r="B27" s="96" t="s">
        <v>183</v>
      </c>
      <c r="C27" s="77"/>
      <c r="D27" s="101"/>
      <c r="E27" s="22"/>
      <c r="F27" s="89"/>
      <c r="G27" s="75"/>
    </row>
    <row r="28" spans="1:7" ht="13.15" customHeight="1">
      <c r="A28" s="78"/>
      <c r="B28" s="102" t="s">
        <v>176</v>
      </c>
      <c r="C28" s="103" t="s">
        <v>92</v>
      </c>
      <c r="D28" s="104">
        <v>1</v>
      </c>
      <c r="E28" s="60">
        <v>0</v>
      </c>
      <c r="F28" s="105">
        <f>D28*E28</f>
        <v>0</v>
      </c>
      <c r="G28" s="75"/>
    </row>
    <row r="29" spans="1:7" ht="13.15" customHeight="1">
      <c r="A29" s="78"/>
      <c r="B29" s="91" t="s">
        <v>184</v>
      </c>
      <c r="C29" s="87"/>
      <c r="D29" s="88"/>
      <c r="E29" s="52"/>
      <c r="F29" s="89"/>
      <c r="G29" s="75"/>
    </row>
    <row r="30" spans="1:7" ht="13.15" customHeight="1">
      <c r="A30" s="78"/>
      <c r="B30" s="102" t="s">
        <v>176</v>
      </c>
      <c r="C30" s="103" t="s">
        <v>92</v>
      </c>
      <c r="D30" s="104">
        <v>2</v>
      </c>
      <c r="E30" s="60">
        <v>0</v>
      </c>
      <c r="F30" s="105">
        <f>D30*E30</f>
        <v>0</v>
      </c>
      <c r="G30" s="75"/>
    </row>
    <row r="31" spans="1:7" ht="13.15" customHeight="1">
      <c r="A31" s="78"/>
      <c r="B31" s="92"/>
      <c r="C31" s="87"/>
      <c r="D31" s="88"/>
      <c r="E31" s="52"/>
      <c r="F31" s="89"/>
      <c r="G31" s="75"/>
    </row>
    <row r="32" spans="1:7" ht="233.25" customHeight="1">
      <c r="A32" s="85">
        <f>COUNT($A$5:A31)+1</f>
        <v>6</v>
      </c>
      <c r="B32" s="86" t="s">
        <v>213</v>
      </c>
      <c r="C32" s="87"/>
      <c r="D32" s="88"/>
      <c r="E32" s="22"/>
      <c r="F32" s="89"/>
      <c r="G32" s="90"/>
    </row>
    <row r="33" spans="1:7">
      <c r="A33" s="85"/>
      <c r="B33" s="91" t="s">
        <v>198</v>
      </c>
      <c r="C33" s="87"/>
      <c r="D33" s="88"/>
      <c r="E33" s="16"/>
      <c r="F33" s="89"/>
      <c r="G33" s="90"/>
    </row>
    <row r="34" spans="1:7">
      <c r="A34" s="85"/>
      <c r="B34" s="92" t="s">
        <v>124</v>
      </c>
      <c r="C34" s="87" t="s">
        <v>92</v>
      </c>
      <c r="D34" s="88">
        <v>1</v>
      </c>
      <c r="E34" s="22">
        <v>0</v>
      </c>
      <c r="F34" s="89">
        <f>D34*E34</f>
        <v>0</v>
      </c>
      <c r="G34" s="90"/>
    </row>
    <row r="35" spans="1:7">
      <c r="A35" s="85"/>
      <c r="B35" s="96" t="s">
        <v>183</v>
      </c>
      <c r="C35" s="87"/>
      <c r="D35" s="88"/>
      <c r="E35" s="16"/>
      <c r="F35" s="89"/>
      <c r="G35" s="90"/>
    </row>
    <row r="36" spans="1:7">
      <c r="A36" s="85"/>
      <c r="B36" s="92" t="s">
        <v>124</v>
      </c>
      <c r="C36" s="87" t="s">
        <v>92</v>
      </c>
      <c r="D36" s="88">
        <v>1</v>
      </c>
      <c r="E36" s="22">
        <v>0</v>
      </c>
      <c r="F36" s="89">
        <f>D36*E36</f>
        <v>0</v>
      </c>
      <c r="G36" s="90"/>
    </row>
    <row r="37" spans="1:7">
      <c r="A37" s="85"/>
      <c r="B37" s="91" t="s">
        <v>184</v>
      </c>
      <c r="C37" s="87"/>
      <c r="D37" s="88"/>
      <c r="E37" s="16"/>
      <c r="F37" s="89"/>
      <c r="G37" s="90"/>
    </row>
    <row r="38" spans="1:7">
      <c r="A38" s="85"/>
      <c r="B38" s="92" t="s">
        <v>124</v>
      </c>
      <c r="C38" s="87" t="s">
        <v>92</v>
      </c>
      <c r="D38" s="88">
        <v>1</v>
      </c>
      <c r="E38" s="22">
        <v>0</v>
      </c>
      <c r="F38" s="89">
        <f>D38*E38</f>
        <v>0</v>
      </c>
      <c r="G38" s="90"/>
    </row>
    <row r="39" spans="1:7">
      <c r="A39" s="85"/>
      <c r="B39" s="94"/>
      <c r="C39" s="97" t="s">
        <v>4</v>
      </c>
      <c r="D39" s="88"/>
      <c r="E39" s="22"/>
      <c r="F39" s="89"/>
      <c r="G39" s="90"/>
    </row>
    <row r="40" spans="1:7" ht="244.5" customHeight="1">
      <c r="A40" s="85">
        <f>COUNT($A$5:A39)+1</f>
        <v>7</v>
      </c>
      <c r="B40" s="86" t="s">
        <v>136</v>
      </c>
      <c r="C40" s="97" t="s">
        <v>4</v>
      </c>
      <c r="D40" s="98"/>
      <c r="E40" s="52"/>
      <c r="F40" s="99"/>
      <c r="G40" s="90"/>
    </row>
    <row r="41" spans="1:7">
      <c r="A41" s="85"/>
      <c r="B41" s="96" t="s">
        <v>183</v>
      </c>
      <c r="C41" s="87"/>
      <c r="D41" s="88"/>
      <c r="E41" s="16"/>
      <c r="F41" s="89"/>
      <c r="G41" s="90"/>
    </row>
    <row r="42" spans="1:7" ht="25.5">
      <c r="A42" s="85"/>
      <c r="B42" s="92" t="s">
        <v>114</v>
      </c>
      <c r="C42" s="97" t="s">
        <v>92</v>
      </c>
      <c r="D42" s="98">
        <v>1</v>
      </c>
      <c r="E42" s="52">
        <v>0</v>
      </c>
      <c r="F42" s="99">
        <f>D42*E42</f>
        <v>0</v>
      </c>
      <c r="G42" s="90"/>
    </row>
    <row r="43" spans="1:7">
      <c r="A43" s="85"/>
      <c r="B43" s="91" t="s">
        <v>184</v>
      </c>
      <c r="C43" s="87"/>
      <c r="D43" s="88"/>
      <c r="E43" s="16"/>
      <c r="F43" s="89"/>
      <c r="G43" s="90"/>
    </row>
    <row r="44" spans="1:7" ht="25.5">
      <c r="A44" s="85"/>
      <c r="B44" s="92" t="s">
        <v>114</v>
      </c>
      <c r="C44" s="97" t="s">
        <v>92</v>
      </c>
      <c r="D44" s="98">
        <v>1</v>
      </c>
      <c r="E44" s="52">
        <v>0</v>
      </c>
      <c r="F44" s="99">
        <f>D44*E44</f>
        <v>0</v>
      </c>
      <c r="G44" s="90"/>
    </row>
    <row r="45" spans="1:7">
      <c r="A45" s="85"/>
      <c r="B45" s="94"/>
      <c r="C45" s="97"/>
      <c r="D45" s="88"/>
      <c r="E45" s="22"/>
      <c r="F45" s="89"/>
      <c r="G45" s="90"/>
    </row>
    <row r="46" spans="1:7" ht="131.25" customHeight="1">
      <c r="A46" s="85">
        <f>COUNT($A$5:A45)+1</f>
        <v>8</v>
      </c>
      <c r="B46" s="86" t="s">
        <v>214</v>
      </c>
      <c r="C46" s="87"/>
      <c r="D46" s="88"/>
      <c r="E46" s="22"/>
      <c r="F46" s="89"/>
      <c r="G46" s="75"/>
    </row>
    <row r="47" spans="1:7">
      <c r="A47" s="85"/>
      <c r="B47" s="91" t="s">
        <v>198</v>
      </c>
      <c r="C47" s="87"/>
      <c r="D47" s="88"/>
      <c r="E47" s="16"/>
      <c r="F47" s="89"/>
      <c r="G47" s="75"/>
    </row>
    <row r="48" spans="1:7">
      <c r="A48" s="85"/>
      <c r="B48" s="92" t="s">
        <v>124</v>
      </c>
      <c r="C48" s="87" t="s">
        <v>92</v>
      </c>
      <c r="D48" s="88">
        <v>1</v>
      </c>
      <c r="E48" s="22">
        <v>0</v>
      </c>
      <c r="F48" s="89">
        <f>D48*E48</f>
        <v>0</v>
      </c>
      <c r="G48" s="75"/>
    </row>
    <row r="49" spans="1:7">
      <c r="A49" s="85"/>
      <c r="B49" s="96" t="s">
        <v>183</v>
      </c>
      <c r="C49" s="87"/>
      <c r="D49" s="88"/>
      <c r="E49" s="16"/>
      <c r="F49" s="89"/>
      <c r="G49" s="75"/>
    </row>
    <row r="50" spans="1:7">
      <c r="A50" s="85"/>
      <c r="B50" s="92" t="s">
        <v>124</v>
      </c>
      <c r="C50" s="87" t="s">
        <v>92</v>
      </c>
      <c r="D50" s="88">
        <v>1</v>
      </c>
      <c r="E50" s="22">
        <v>0</v>
      </c>
      <c r="F50" s="89">
        <f>D50*E50</f>
        <v>0</v>
      </c>
      <c r="G50" s="75"/>
    </row>
    <row r="51" spans="1:7">
      <c r="A51" s="85"/>
      <c r="B51" s="92"/>
      <c r="C51" s="87"/>
      <c r="D51" s="88"/>
      <c r="E51" s="22"/>
      <c r="F51" s="89"/>
      <c r="G51" s="75"/>
    </row>
    <row r="52" spans="1:7" ht="53.25" customHeight="1">
      <c r="A52" s="85">
        <f>COUNT($A$5:A51)+1</f>
        <v>9</v>
      </c>
      <c r="B52" s="86" t="s">
        <v>120</v>
      </c>
      <c r="C52" s="87"/>
      <c r="D52" s="88"/>
      <c r="E52" s="22"/>
      <c r="F52" s="89"/>
      <c r="G52" s="75"/>
    </row>
    <row r="53" spans="1:7">
      <c r="A53" s="85"/>
      <c r="B53" s="96" t="s">
        <v>183</v>
      </c>
      <c r="C53" s="87"/>
      <c r="D53" s="88"/>
      <c r="E53" s="16"/>
      <c r="F53" s="89"/>
      <c r="G53" s="75"/>
    </row>
    <row r="54" spans="1:7">
      <c r="A54" s="78"/>
      <c r="B54" s="94" t="s">
        <v>100</v>
      </c>
      <c r="C54" s="87" t="s">
        <v>92</v>
      </c>
      <c r="D54" s="88">
        <v>1</v>
      </c>
      <c r="E54" s="22">
        <v>0</v>
      </c>
      <c r="F54" s="89">
        <f>D54*E54</f>
        <v>0</v>
      </c>
      <c r="G54" s="75"/>
    </row>
    <row r="55" spans="1:7">
      <c r="A55" s="78"/>
      <c r="B55" s="106"/>
      <c r="C55" s="77"/>
      <c r="D55" s="101"/>
      <c r="E55" s="22"/>
      <c r="F55" s="89"/>
      <c r="G55" s="75"/>
    </row>
    <row r="56" spans="1:7" ht="129.75" customHeight="1">
      <c r="A56" s="85">
        <f>COUNT($A$5:A55)+1</f>
        <v>10</v>
      </c>
      <c r="B56" s="86" t="s">
        <v>118</v>
      </c>
      <c r="C56" s="87"/>
      <c r="D56" s="88"/>
      <c r="E56" s="22"/>
      <c r="F56" s="89"/>
      <c r="G56" s="90"/>
    </row>
    <row r="57" spans="1:7">
      <c r="A57" s="85"/>
      <c r="B57" s="91" t="s">
        <v>198</v>
      </c>
      <c r="C57" s="87"/>
      <c r="D57" s="88"/>
      <c r="E57" s="16"/>
      <c r="F57" s="89"/>
      <c r="G57" s="90"/>
    </row>
    <row r="58" spans="1:7" ht="27" customHeight="1">
      <c r="A58" s="78"/>
      <c r="B58" s="92" t="s">
        <v>215</v>
      </c>
      <c r="C58" s="87" t="s">
        <v>92</v>
      </c>
      <c r="D58" s="88">
        <v>1</v>
      </c>
      <c r="E58" s="22">
        <v>0</v>
      </c>
      <c r="F58" s="89">
        <f>D58*E58</f>
        <v>0</v>
      </c>
      <c r="G58" s="75"/>
    </row>
    <row r="59" spans="1:7">
      <c r="A59" s="78"/>
      <c r="B59" s="106"/>
      <c r="C59" s="77"/>
      <c r="D59" s="101"/>
      <c r="E59" s="22"/>
      <c r="F59" s="89"/>
      <c r="G59" s="75"/>
    </row>
    <row r="60" spans="1:7" ht="144.75" customHeight="1">
      <c r="A60" s="85">
        <f>COUNT($A$5:A59)+1</f>
        <v>11</v>
      </c>
      <c r="B60" s="86" t="s">
        <v>216</v>
      </c>
      <c r="C60" s="87"/>
      <c r="D60" s="88"/>
      <c r="E60" s="22"/>
      <c r="F60" s="89"/>
      <c r="G60" s="90"/>
    </row>
    <row r="61" spans="1:7">
      <c r="A61" s="85"/>
      <c r="B61" s="96" t="s">
        <v>183</v>
      </c>
      <c r="C61" s="87"/>
      <c r="D61" s="88"/>
      <c r="E61" s="16"/>
      <c r="F61" s="89"/>
      <c r="G61" s="90"/>
    </row>
    <row r="62" spans="1:7">
      <c r="A62" s="85"/>
      <c r="B62" s="92" t="s">
        <v>124</v>
      </c>
      <c r="C62" s="87" t="s">
        <v>92</v>
      </c>
      <c r="D62" s="88">
        <v>1</v>
      </c>
      <c r="E62" s="22">
        <v>0</v>
      </c>
      <c r="F62" s="89">
        <f>D62*E62</f>
        <v>0</v>
      </c>
      <c r="G62" s="90"/>
    </row>
    <row r="63" spans="1:7">
      <c r="A63" s="85"/>
      <c r="B63" s="91" t="s">
        <v>184</v>
      </c>
      <c r="C63" s="87"/>
      <c r="D63" s="88"/>
      <c r="E63" s="16"/>
      <c r="F63" s="89"/>
      <c r="G63" s="90"/>
    </row>
    <row r="64" spans="1:7">
      <c r="A64" s="85"/>
      <c r="B64" s="92" t="s">
        <v>124</v>
      </c>
      <c r="C64" s="87" t="s">
        <v>92</v>
      </c>
      <c r="D64" s="88">
        <v>1</v>
      </c>
      <c r="E64" s="22">
        <v>0</v>
      </c>
      <c r="F64" s="89">
        <f>D64*E64</f>
        <v>0</v>
      </c>
      <c r="G64" s="90"/>
    </row>
    <row r="65" spans="1:7">
      <c r="A65" s="85"/>
      <c r="B65" s="92"/>
      <c r="C65" s="87"/>
      <c r="D65" s="88"/>
      <c r="E65" s="22"/>
      <c r="F65" s="89"/>
      <c r="G65" s="90"/>
    </row>
    <row r="66" spans="1:7" ht="65.25" customHeight="1">
      <c r="A66" s="85">
        <f>COUNT($A$5:A65)+1</f>
        <v>12</v>
      </c>
      <c r="B66" s="86" t="s">
        <v>9</v>
      </c>
      <c r="C66" s="87"/>
      <c r="D66" s="88"/>
      <c r="E66" s="22"/>
      <c r="F66" s="89"/>
      <c r="G66" s="75"/>
    </row>
    <row r="67" spans="1:7">
      <c r="A67" s="85"/>
      <c r="B67" s="91" t="s">
        <v>198</v>
      </c>
      <c r="C67" s="87"/>
      <c r="D67" s="88"/>
      <c r="E67" s="16"/>
      <c r="F67" s="89"/>
      <c r="G67" s="75"/>
    </row>
    <row r="68" spans="1:7">
      <c r="A68" s="85"/>
      <c r="B68" s="92" t="s">
        <v>113</v>
      </c>
      <c r="C68" s="87" t="s">
        <v>92</v>
      </c>
      <c r="D68" s="88">
        <v>1</v>
      </c>
      <c r="E68" s="22">
        <v>0</v>
      </c>
      <c r="F68" s="89">
        <f>D68*E68</f>
        <v>0</v>
      </c>
      <c r="G68" s="75"/>
    </row>
    <row r="69" spans="1:7">
      <c r="A69" s="78"/>
      <c r="B69" s="106"/>
      <c r="C69" s="77"/>
      <c r="D69" s="101"/>
      <c r="E69" s="22"/>
      <c r="F69" s="89"/>
      <c r="G69" s="75"/>
    </row>
    <row r="70" spans="1:7" ht="40.5" customHeight="1">
      <c r="A70" s="85">
        <f>COUNT($A$3:A69)+1</f>
        <v>13</v>
      </c>
      <c r="B70" s="86" t="s">
        <v>115</v>
      </c>
      <c r="C70" s="87"/>
      <c r="D70" s="88"/>
      <c r="E70" s="22"/>
      <c r="F70" s="89"/>
      <c r="G70" s="75"/>
    </row>
    <row r="71" spans="1:7">
      <c r="A71" s="85"/>
      <c r="B71" s="96" t="s">
        <v>183</v>
      </c>
      <c r="C71" s="87"/>
      <c r="D71" s="88"/>
      <c r="E71" s="22"/>
      <c r="F71" s="89"/>
      <c r="G71" s="75"/>
    </row>
    <row r="72" spans="1:7">
      <c r="A72" s="85"/>
      <c r="B72" s="94" t="s">
        <v>20</v>
      </c>
      <c r="C72" s="87" t="s">
        <v>92</v>
      </c>
      <c r="D72" s="88">
        <v>1</v>
      </c>
      <c r="E72" s="22">
        <v>0</v>
      </c>
      <c r="F72" s="89">
        <f>D72*E72</f>
        <v>0</v>
      </c>
      <c r="G72" s="75"/>
    </row>
    <row r="73" spans="1:7">
      <c r="A73" s="78"/>
      <c r="B73" s="91" t="s">
        <v>184</v>
      </c>
      <c r="C73" s="87"/>
      <c r="D73" s="88"/>
      <c r="E73" s="22"/>
      <c r="F73" s="89"/>
      <c r="G73" s="75"/>
    </row>
    <row r="74" spans="1:7">
      <c r="A74" s="78"/>
      <c r="B74" s="94" t="s">
        <v>20</v>
      </c>
      <c r="C74" s="87" t="s">
        <v>92</v>
      </c>
      <c r="D74" s="88">
        <v>1</v>
      </c>
      <c r="E74" s="22">
        <v>0</v>
      </c>
      <c r="F74" s="89">
        <f>D74*E74</f>
        <v>0</v>
      </c>
      <c r="G74" s="75"/>
    </row>
    <row r="75" spans="1:7">
      <c r="A75" s="78"/>
      <c r="B75" s="106"/>
      <c r="C75" s="77"/>
      <c r="D75" s="101"/>
      <c r="E75" s="22"/>
      <c r="F75" s="89"/>
      <c r="G75" s="75"/>
    </row>
    <row r="76" spans="1:7" ht="53.25" customHeight="1">
      <c r="A76" s="85">
        <f>COUNT($A$3:A73)+1</f>
        <v>14</v>
      </c>
      <c r="B76" s="86" t="s">
        <v>76</v>
      </c>
      <c r="C76" s="87"/>
      <c r="D76" s="88"/>
      <c r="E76" s="22"/>
      <c r="F76" s="89"/>
      <c r="G76" s="75"/>
    </row>
    <row r="77" spans="1:7">
      <c r="A77" s="85"/>
      <c r="B77" s="96" t="s">
        <v>183</v>
      </c>
      <c r="C77" s="87"/>
      <c r="D77" s="88"/>
      <c r="E77" s="22"/>
      <c r="F77" s="89"/>
      <c r="G77" s="75"/>
    </row>
    <row r="78" spans="1:7" ht="14.25" customHeight="1">
      <c r="A78" s="85"/>
      <c r="B78" s="94" t="s">
        <v>101</v>
      </c>
      <c r="C78" s="87" t="s">
        <v>92</v>
      </c>
      <c r="D78" s="88">
        <v>1</v>
      </c>
      <c r="E78" s="22">
        <v>0</v>
      </c>
      <c r="F78" s="89">
        <f>D78*E78</f>
        <v>0</v>
      </c>
      <c r="G78" s="75"/>
    </row>
    <row r="79" spans="1:7">
      <c r="A79" s="78"/>
      <c r="B79" s="91" t="s">
        <v>184</v>
      </c>
      <c r="C79" s="87"/>
      <c r="D79" s="88"/>
      <c r="E79" s="22"/>
      <c r="F79" s="89"/>
      <c r="G79" s="75"/>
    </row>
    <row r="80" spans="1:7">
      <c r="A80" s="78"/>
      <c r="B80" s="94" t="s">
        <v>101</v>
      </c>
      <c r="C80" s="87" t="s">
        <v>92</v>
      </c>
      <c r="D80" s="88">
        <v>1</v>
      </c>
      <c r="E80" s="22">
        <v>0</v>
      </c>
      <c r="F80" s="89">
        <f>D80*E80</f>
        <v>0</v>
      </c>
      <c r="G80" s="75"/>
    </row>
    <row r="81" spans="1:12">
      <c r="A81" s="78"/>
      <c r="B81" s="106"/>
      <c r="C81" s="77"/>
      <c r="D81" s="101"/>
      <c r="E81" s="22"/>
      <c r="F81" s="89"/>
      <c r="G81" s="75"/>
    </row>
    <row r="82" spans="1:12" ht="65.25" customHeight="1">
      <c r="A82" s="85">
        <f>COUNT($A$3:A79)+1</f>
        <v>15</v>
      </c>
      <c r="B82" s="86" t="s">
        <v>77</v>
      </c>
      <c r="C82" s="87"/>
      <c r="D82" s="88"/>
      <c r="E82" s="22"/>
      <c r="F82" s="89"/>
      <c r="G82" s="90"/>
    </row>
    <row r="83" spans="1:12">
      <c r="A83" s="85"/>
      <c r="B83" s="96" t="s">
        <v>183</v>
      </c>
      <c r="C83" s="87"/>
      <c r="D83" s="88"/>
      <c r="E83" s="22"/>
      <c r="F83" s="89"/>
      <c r="G83" s="90"/>
    </row>
    <row r="84" spans="1:12" ht="27" customHeight="1">
      <c r="A84" s="85"/>
      <c r="B84" s="92" t="s">
        <v>125</v>
      </c>
      <c r="C84" s="87" t="s">
        <v>92</v>
      </c>
      <c r="D84" s="88">
        <v>1</v>
      </c>
      <c r="E84" s="22">
        <v>0</v>
      </c>
      <c r="F84" s="89">
        <f>D84*E84</f>
        <v>0</v>
      </c>
      <c r="G84" s="90"/>
    </row>
    <row r="85" spans="1:12">
      <c r="A85" s="85"/>
      <c r="B85" s="91" t="s">
        <v>184</v>
      </c>
      <c r="C85" s="87"/>
      <c r="D85" s="88"/>
      <c r="E85" s="22"/>
      <c r="F85" s="89"/>
      <c r="G85" s="90"/>
    </row>
    <row r="86" spans="1:12" ht="27" customHeight="1">
      <c r="A86" s="85"/>
      <c r="B86" s="92" t="s">
        <v>125</v>
      </c>
      <c r="C86" s="87" t="s">
        <v>92</v>
      </c>
      <c r="D86" s="88">
        <v>1</v>
      </c>
      <c r="E86" s="22">
        <v>0</v>
      </c>
      <c r="F86" s="89">
        <f>D86*E86</f>
        <v>0</v>
      </c>
      <c r="G86" s="90"/>
    </row>
    <row r="87" spans="1:12">
      <c r="A87" s="78"/>
      <c r="B87" s="106"/>
      <c r="C87" s="77"/>
      <c r="D87" s="101"/>
      <c r="E87" s="22"/>
      <c r="F87" s="89"/>
      <c r="G87" s="75"/>
    </row>
    <row r="88" spans="1:12" ht="92.25">
      <c r="A88" s="85">
        <f>COUNT($A$5:A87)+1</f>
        <v>16</v>
      </c>
      <c r="B88" s="107" t="s">
        <v>179</v>
      </c>
      <c r="C88" s="108"/>
      <c r="D88" s="109"/>
      <c r="E88" s="23"/>
      <c r="F88" s="89"/>
      <c r="G88" s="110"/>
      <c r="H88" s="111"/>
      <c r="I88" s="111"/>
      <c r="J88" s="111"/>
      <c r="K88" s="111"/>
      <c r="L88" s="111"/>
    </row>
    <row r="89" spans="1:12">
      <c r="A89" s="78"/>
      <c r="B89" s="92" t="s">
        <v>102</v>
      </c>
      <c r="C89" s="108"/>
      <c r="D89" s="109"/>
      <c r="E89" s="23"/>
      <c r="F89" s="89"/>
      <c r="G89" s="112"/>
      <c r="H89" s="113"/>
      <c r="I89" s="114"/>
      <c r="J89" s="112"/>
      <c r="K89" s="111"/>
      <c r="L89" s="111"/>
    </row>
    <row r="90" spans="1:12" ht="27" customHeight="1">
      <c r="A90" s="78"/>
      <c r="B90" s="92" t="s">
        <v>217</v>
      </c>
      <c r="C90" s="108"/>
      <c r="D90" s="109"/>
      <c r="E90" s="23"/>
      <c r="F90" s="89"/>
      <c r="G90" s="112"/>
      <c r="H90" s="113"/>
      <c r="I90" s="114"/>
      <c r="J90" s="112"/>
      <c r="K90" s="111"/>
      <c r="L90" s="111"/>
    </row>
    <row r="91" spans="1:12">
      <c r="A91" s="78"/>
      <c r="B91" s="115" t="s">
        <v>66</v>
      </c>
      <c r="C91" s="116" t="s">
        <v>6</v>
      </c>
      <c r="D91" s="88">
        <v>148</v>
      </c>
      <c r="E91" s="54">
        <v>0</v>
      </c>
      <c r="F91" s="89">
        <f t="shared" ref="F91:F94" si="0">D91*E91</f>
        <v>0</v>
      </c>
      <c r="G91" s="117"/>
      <c r="H91" s="112"/>
      <c r="I91" s="112"/>
      <c r="J91" s="118"/>
      <c r="K91" s="111"/>
      <c r="L91" s="111"/>
    </row>
    <row r="92" spans="1:12">
      <c r="A92" s="78"/>
      <c r="B92" s="115" t="s">
        <v>67</v>
      </c>
      <c r="C92" s="116" t="s">
        <v>6</v>
      </c>
      <c r="D92" s="88">
        <v>49</v>
      </c>
      <c r="E92" s="54">
        <v>0</v>
      </c>
      <c r="F92" s="89">
        <f t="shared" si="0"/>
        <v>0</v>
      </c>
      <c r="G92" s="117"/>
      <c r="H92" s="112"/>
      <c r="I92" s="119"/>
      <c r="J92" s="118"/>
      <c r="K92" s="111"/>
      <c r="L92" s="111"/>
    </row>
    <row r="93" spans="1:12">
      <c r="A93" s="78"/>
      <c r="B93" s="115" t="s">
        <v>68</v>
      </c>
      <c r="C93" s="116" t="s">
        <v>6</v>
      </c>
      <c r="D93" s="88">
        <v>19</v>
      </c>
      <c r="E93" s="54">
        <v>0</v>
      </c>
      <c r="F93" s="89">
        <f t="shared" si="0"/>
        <v>0</v>
      </c>
      <c r="G93" s="117"/>
      <c r="H93" s="112"/>
      <c r="I93" s="119"/>
      <c r="J93" s="118"/>
      <c r="K93" s="111"/>
      <c r="L93" s="111"/>
    </row>
    <row r="94" spans="1:12">
      <c r="A94" s="78"/>
      <c r="B94" s="115" t="s">
        <v>69</v>
      </c>
      <c r="C94" s="116" t="s">
        <v>6</v>
      </c>
      <c r="D94" s="88">
        <v>15</v>
      </c>
      <c r="E94" s="54">
        <v>0</v>
      </c>
      <c r="F94" s="89">
        <f t="shared" si="0"/>
        <v>0</v>
      </c>
      <c r="G94" s="117"/>
      <c r="H94" s="112"/>
      <c r="I94" s="119"/>
      <c r="J94" s="118"/>
      <c r="K94" s="111"/>
      <c r="L94" s="111"/>
    </row>
    <row r="95" spans="1:12">
      <c r="A95" s="78"/>
      <c r="B95" s="120"/>
      <c r="C95" s="87"/>
      <c r="D95" s="88"/>
      <c r="E95" s="52"/>
      <c r="F95" s="89"/>
      <c r="G95" s="100"/>
    </row>
    <row r="96" spans="1:12" ht="78" customHeight="1">
      <c r="A96" s="85">
        <f>COUNT($A$5:A94)+1</f>
        <v>17</v>
      </c>
      <c r="B96" s="86" t="s">
        <v>157</v>
      </c>
      <c r="C96" s="108"/>
      <c r="D96" s="109"/>
      <c r="E96" s="22"/>
      <c r="F96" s="89"/>
      <c r="G96" s="75"/>
    </row>
    <row r="97" spans="1:8">
      <c r="A97" s="85"/>
      <c r="B97" s="92" t="s">
        <v>155</v>
      </c>
      <c r="C97" s="108"/>
      <c r="D97" s="109"/>
      <c r="E97" s="22"/>
      <c r="F97" s="89"/>
      <c r="G97" s="121"/>
    </row>
    <row r="98" spans="1:8" ht="27" customHeight="1">
      <c r="A98" s="85"/>
      <c r="B98" s="92" t="s">
        <v>217</v>
      </c>
      <c r="C98" s="108"/>
      <c r="D98" s="109"/>
      <c r="E98" s="22"/>
      <c r="F98" s="89"/>
      <c r="G98" s="121"/>
    </row>
    <row r="99" spans="1:8">
      <c r="A99" s="78"/>
      <c r="B99" s="122" t="s">
        <v>109</v>
      </c>
      <c r="C99" s="123" t="s">
        <v>6</v>
      </c>
      <c r="D99" s="124">
        <v>80</v>
      </c>
      <c r="E99" s="54">
        <v>0</v>
      </c>
      <c r="F99" s="99">
        <f>D99*E99</f>
        <v>0</v>
      </c>
      <c r="G99" s="75"/>
      <c r="H99" s="100"/>
    </row>
    <row r="100" spans="1:8">
      <c r="A100" s="78"/>
      <c r="B100" s="122" t="s">
        <v>110</v>
      </c>
      <c r="C100" s="123" t="s">
        <v>6</v>
      </c>
      <c r="D100" s="124">
        <v>13</v>
      </c>
      <c r="E100" s="54">
        <v>0</v>
      </c>
      <c r="F100" s="99">
        <f>D100*E100</f>
        <v>0</v>
      </c>
      <c r="G100" s="75"/>
      <c r="H100" s="100"/>
    </row>
    <row r="101" spans="1:8">
      <c r="A101" s="78"/>
      <c r="B101" s="122" t="s">
        <v>111</v>
      </c>
      <c r="C101" s="123" t="s">
        <v>6</v>
      </c>
      <c r="D101" s="124">
        <v>4</v>
      </c>
      <c r="E101" s="54">
        <v>0</v>
      </c>
      <c r="F101" s="99">
        <f>D101*E101</f>
        <v>0</v>
      </c>
      <c r="G101" s="75"/>
      <c r="H101" s="100"/>
    </row>
    <row r="102" spans="1:8">
      <c r="A102" s="78"/>
      <c r="B102" s="122" t="s">
        <v>131</v>
      </c>
      <c r="C102" s="123" t="s">
        <v>6</v>
      </c>
      <c r="D102" s="124">
        <v>15</v>
      </c>
      <c r="E102" s="54">
        <v>0</v>
      </c>
      <c r="F102" s="99">
        <f t="shared" ref="F102" si="1">D102*E102</f>
        <v>0</v>
      </c>
      <c r="G102" s="75"/>
      <c r="H102" s="100"/>
    </row>
    <row r="103" spans="1:8">
      <c r="A103" s="78"/>
      <c r="B103" s="121"/>
      <c r="C103" s="125"/>
      <c r="D103" s="126"/>
      <c r="E103" s="52"/>
      <c r="F103" s="100"/>
      <c r="G103" s="75"/>
      <c r="H103" s="100"/>
    </row>
    <row r="104" spans="1:8" ht="78" customHeight="1">
      <c r="A104" s="85">
        <f>COUNT($A$5:A102)+1</f>
        <v>18</v>
      </c>
      <c r="B104" s="86" t="s">
        <v>156</v>
      </c>
      <c r="C104" s="127"/>
      <c r="D104" s="88"/>
      <c r="E104" s="49"/>
      <c r="F104" s="89"/>
      <c r="G104" s="75"/>
      <c r="H104" s="128"/>
    </row>
    <row r="105" spans="1:8">
      <c r="A105" s="78"/>
      <c r="B105" s="92" t="s">
        <v>155</v>
      </c>
      <c r="C105" s="127"/>
      <c r="D105" s="88"/>
      <c r="E105" s="49"/>
      <c r="F105" s="89"/>
      <c r="G105" s="75"/>
      <c r="H105" s="128"/>
    </row>
    <row r="106" spans="1:8" ht="27" customHeight="1">
      <c r="A106" s="78"/>
      <c r="B106" s="92" t="s">
        <v>217</v>
      </c>
      <c r="C106" s="127"/>
      <c r="D106" s="88"/>
      <c r="E106" s="49"/>
      <c r="F106" s="89"/>
      <c r="G106" s="75"/>
      <c r="H106" s="128"/>
    </row>
    <row r="107" spans="1:8">
      <c r="A107" s="78"/>
      <c r="B107" s="129" t="s">
        <v>152</v>
      </c>
      <c r="C107" s="130" t="s">
        <v>6</v>
      </c>
      <c r="D107" s="88">
        <v>68</v>
      </c>
      <c r="E107" s="49">
        <v>0</v>
      </c>
      <c r="F107" s="89">
        <f>D107*E107</f>
        <v>0</v>
      </c>
      <c r="G107" s="75"/>
      <c r="H107" s="128"/>
    </row>
    <row r="108" spans="1:8">
      <c r="A108" s="78"/>
      <c r="B108" s="129" t="s">
        <v>153</v>
      </c>
      <c r="C108" s="130" t="s">
        <v>6</v>
      </c>
      <c r="D108" s="88">
        <v>36</v>
      </c>
      <c r="E108" s="49">
        <v>0</v>
      </c>
      <c r="F108" s="89">
        <f>D108*E108</f>
        <v>0</v>
      </c>
      <c r="G108" s="75"/>
      <c r="H108" s="128"/>
    </row>
    <row r="109" spans="1:8">
      <c r="A109" s="78"/>
      <c r="B109" s="129" t="s">
        <v>154</v>
      </c>
      <c r="C109" s="130" t="s">
        <v>6</v>
      </c>
      <c r="D109" s="88">
        <v>15</v>
      </c>
      <c r="E109" s="49">
        <v>0</v>
      </c>
      <c r="F109" s="89">
        <f>D109*E109</f>
        <v>0</v>
      </c>
      <c r="G109" s="75"/>
      <c r="H109" s="128"/>
    </row>
    <row r="110" spans="1:8">
      <c r="A110" s="78"/>
      <c r="B110" s="121"/>
      <c r="C110" s="125"/>
      <c r="D110" s="126"/>
      <c r="E110" s="52"/>
      <c r="F110" s="100"/>
      <c r="G110" s="75"/>
      <c r="H110" s="100"/>
    </row>
    <row r="111" spans="1:8" ht="306">
      <c r="A111" s="85">
        <f>COUNT($A$5:A110)+1</f>
        <v>19</v>
      </c>
      <c r="B111" s="86" t="s">
        <v>221</v>
      </c>
      <c r="C111" s="131"/>
      <c r="D111" s="124"/>
      <c r="E111" s="70"/>
      <c r="F111" s="132"/>
      <c r="G111" s="75"/>
    </row>
    <row r="112" spans="1:8">
      <c r="A112" s="78"/>
      <c r="B112" s="95" t="s">
        <v>220</v>
      </c>
      <c r="C112" s="131"/>
      <c r="D112" s="124"/>
      <c r="E112" s="70"/>
      <c r="F112" s="132"/>
      <c r="G112" s="75"/>
    </row>
    <row r="113" spans="1:7">
      <c r="A113" s="78"/>
      <c r="B113" s="95" t="s">
        <v>219</v>
      </c>
      <c r="C113" s="131"/>
      <c r="D113" s="124"/>
      <c r="E113" s="70"/>
      <c r="F113" s="132"/>
      <c r="G113" s="75"/>
    </row>
    <row r="114" spans="1:7">
      <c r="A114" s="78"/>
      <c r="B114" s="91" t="s">
        <v>198</v>
      </c>
      <c r="C114" s="131"/>
      <c r="D114" s="124"/>
      <c r="E114" s="70"/>
      <c r="F114" s="132"/>
      <c r="G114" s="75"/>
    </row>
    <row r="115" spans="1:7" ht="27" customHeight="1">
      <c r="A115" s="78"/>
      <c r="B115" s="92" t="s">
        <v>218</v>
      </c>
      <c r="C115" s="133" t="s">
        <v>92</v>
      </c>
      <c r="D115" s="98">
        <v>1</v>
      </c>
      <c r="E115" s="70">
        <v>0</v>
      </c>
      <c r="F115" s="99">
        <f>D115*E115</f>
        <v>0</v>
      </c>
      <c r="G115" s="75"/>
    </row>
    <row r="116" spans="1:7">
      <c r="A116" s="78"/>
      <c r="B116" s="106"/>
      <c r="C116" s="77"/>
      <c r="D116" s="101"/>
      <c r="E116" s="22"/>
      <c r="F116" s="89"/>
      <c r="G116" s="75"/>
    </row>
    <row r="117" spans="1:7" ht="54" customHeight="1">
      <c r="A117" s="85">
        <f>COUNT($A$2:A116)+1</f>
        <v>20</v>
      </c>
      <c r="B117" s="86" t="s">
        <v>103</v>
      </c>
      <c r="C117" s="77"/>
      <c r="D117" s="101"/>
      <c r="E117" s="22"/>
      <c r="F117" s="89"/>
      <c r="G117" s="90"/>
    </row>
    <row r="118" spans="1:7">
      <c r="A118" s="85"/>
      <c r="B118" s="91" t="s">
        <v>198</v>
      </c>
      <c r="C118" s="77"/>
      <c r="D118" s="101"/>
      <c r="E118" s="22"/>
      <c r="F118" s="89"/>
      <c r="G118" s="90"/>
    </row>
    <row r="119" spans="1:7">
      <c r="A119" s="134"/>
      <c r="B119" s="135" t="s">
        <v>89</v>
      </c>
      <c r="C119" s="136" t="s">
        <v>91</v>
      </c>
      <c r="D119" s="124">
        <v>2</v>
      </c>
      <c r="E119" s="52">
        <v>0</v>
      </c>
      <c r="F119" s="99">
        <f t="shared" ref="F119:F120" si="2">D119*E119</f>
        <v>0</v>
      </c>
      <c r="G119" s="90"/>
    </row>
    <row r="120" spans="1:7">
      <c r="A120" s="137"/>
      <c r="B120" s="135" t="s">
        <v>93</v>
      </c>
      <c r="C120" s="136" t="s">
        <v>91</v>
      </c>
      <c r="D120" s="124">
        <v>3</v>
      </c>
      <c r="E120" s="52">
        <v>0</v>
      </c>
      <c r="F120" s="99">
        <f t="shared" si="2"/>
        <v>0</v>
      </c>
      <c r="G120" s="75"/>
    </row>
    <row r="121" spans="1:7">
      <c r="A121" s="78"/>
      <c r="B121" s="138"/>
      <c r="C121" s="139"/>
      <c r="D121" s="140"/>
      <c r="E121" s="22"/>
      <c r="F121" s="89"/>
      <c r="G121" s="75"/>
    </row>
    <row r="122" spans="1:7" ht="53.25" customHeight="1">
      <c r="A122" s="85">
        <f>COUNT($A$5:A121)+1</f>
        <v>21</v>
      </c>
      <c r="B122" s="86" t="s">
        <v>104</v>
      </c>
      <c r="C122" s="108"/>
      <c r="D122" s="109"/>
      <c r="E122" s="22"/>
      <c r="F122" s="89"/>
      <c r="G122" s="75"/>
    </row>
    <row r="123" spans="1:7">
      <c r="A123" s="85"/>
      <c r="B123" s="91" t="s">
        <v>198</v>
      </c>
      <c r="C123" s="108"/>
      <c r="D123" s="109"/>
      <c r="E123" s="22"/>
      <c r="F123" s="89"/>
      <c r="G123" s="75"/>
    </row>
    <row r="124" spans="1:7">
      <c r="A124" s="134"/>
      <c r="B124" s="96" t="s">
        <v>89</v>
      </c>
      <c r="C124" s="133" t="s">
        <v>91</v>
      </c>
      <c r="D124" s="98">
        <v>1</v>
      </c>
      <c r="E124" s="52">
        <v>0</v>
      </c>
      <c r="F124" s="99">
        <f>D124*E124</f>
        <v>0</v>
      </c>
      <c r="G124" s="75"/>
    </row>
    <row r="125" spans="1:7">
      <c r="A125" s="85"/>
      <c r="B125" s="138"/>
      <c r="C125" s="139"/>
      <c r="D125" s="140"/>
      <c r="E125" s="22"/>
      <c r="F125" s="89"/>
      <c r="G125" s="90"/>
    </row>
    <row r="126" spans="1:7" ht="53.25" customHeight="1">
      <c r="A126" s="85">
        <f>COUNT($A$5:A125)+1</f>
        <v>22</v>
      </c>
      <c r="B126" s="86" t="s">
        <v>130</v>
      </c>
      <c r="C126" s="108"/>
      <c r="D126" s="141"/>
      <c r="E126" s="9"/>
      <c r="F126" s="89"/>
      <c r="G126" s="90"/>
    </row>
    <row r="127" spans="1:7">
      <c r="A127" s="85"/>
      <c r="B127" s="91" t="s">
        <v>198</v>
      </c>
      <c r="C127" s="108"/>
      <c r="D127" s="141"/>
      <c r="E127" s="9"/>
      <c r="F127" s="89"/>
      <c r="G127" s="90"/>
    </row>
    <row r="128" spans="1:7">
      <c r="A128" s="134"/>
      <c r="B128" s="142" t="s">
        <v>93</v>
      </c>
      <c r="C128" s="127" t="s">
        <v>91</v>
      </c>
      <c r="D128" s="140">
        <v>1</v>
      </c>
      <c r="E128" s="9">
        <v>0</v>
      </c>
      <c r="F128" s="89">
        <f t="shared" ref="F128" si="3">D128*E128</f>
        <v>0</v>
      </c>
      <c r="G128" s="75"/>
    </row>
    <row r="129" spans="1:7">
      <c r="A129" s="85"/>
      <c r="B129" s="138"/>
      <c r="C129" s="139"/>
      <c r="D129" s="140"/>
      <c r="E129" s="22"/>
      <c r="F129" s="89"/>
      <c r="G129" s="75"/>
    </row>
    <row r="130" spans="1:7" ht="65.25" customHeight="1">
      <c r="A130" s="85">
        <f>COUNT($A$5:A129)+1</f>
        <v>23</v>
      </c>
      <c r="B130" s="94" t="s">
        <v>105</v>
      </c>
      <c r="C130" s="143"/>
      <c r="D130" s="144"/>
      <c r="E130" s="240"/>
      <c r="F130" s="144"/>
      <c r="G130" s="75"/>
    </row>
    <row r="131" spans="1:7" ht="14.25">
      <c r="A131" s="85"/>
      <c r="B131" s="91" t="s">
        <v>198</v>
      </c>
      <c r="C131" s="143"/>
      <c r="D131" s="144"/>
      <c r="E131" s="240"/>
      <c r="F131" s="144"/>
      <c r="G131" s="75"/>
    </row>
    <row r="132" spans="1:7" ht="15.75">
      <c r="A132" s="85"/>
      <c r="B132" s="145" t="s">
        <v>222</v>
      </c>
      <c r="C132" s="143"/>
      <c r="D132" s="144"/>
      <c r="E132" s="240"/>
      <c r="F132" s="144"/>
      <c r="G132" s="75"/>
    </row>
    <row r="133" spans="1:7" ht="14.25">
      <c r="A133" s="146"/>
      <c r="B133" s="147" t="s">
        <v>97</v>
      </c>
      <c r="C133" s="139" t="s">
        <v>91</v>
      </c>
      <c r="D133" s="140">
        <v>1</v>
      </c>
      <c r="E133" s="23">
        <v>0</v>
      </c>
      <c r="F133" s="89">
        <f>D133*E133</f>
        <v>0</v>
      </c>
      <c r="G133" s="75"/>
    </row>
    <row r="134" spans="1:7">
      <c r="A134" s="78"/>
      <c r="B134" s="138"/>
      <c r="C134" s="139"/>
      <c r="D134" s="140"/>
      <c r="E134" s="22"/>
      <c r="F134" s="89"/>
      <c r="G134" s="75"/>
    </row>
    <row r="135" spans="1:7" ht="79.5">
      <c r="A135" s="134">
        <f>COUNT($A$5:A134)+1</f>
        <v>24</v>
      </c>
      <c r="B135" s="86" t="s">
        <v>149</v>
      </c>
      <c r="C135" s="133"/>
      <c r="D135" s="98"/>
      <c r="E135" s="52"/>
      <c r="F135" s="99"/>
      <c r="G135" s="75"/>
    </row>
    <row r="136" spans="1:7">
      <c r="A136" s="134"/>
      <c r="B136" s="91" t="s">
        <v>198</v>
      </c>
      <c r="C136" s="133"/>
      <c r="D136" s="98"/>
      <c r="E136" s="52"/>
      <c r="F136" s="99"/>
      <c r="G136" s="75"/>
    </row>
    <row r="137" spans="1:7">
      <c r="A137" s="134"/>
      <c r="B137" s="92" t="s">
        <v>150</v>
      </c>
      <c r="C137" s="133" t="s">
        <v>91</v>
      </c>
      <c r="D137" s="98">
        <v>1</v>
      </c>
      <c r="E137" s="52">
        <v>0</v>
      </c>
      <c r="F137" s="99">
        <f>D137*E137</f>
        <v>0</v>
      </c>
      <c r="G137" s="75"/>
    </row>
    <row r="138" spans="1:7">
      <c r="A138" s="85"/>
      <c r="B138" s="138"/>
      <c r="C138" s="139"/>
      <c r="D138" s="140"/>
      <c r="E138" s="22"/>
      <c r="F138" s="89"/>
      <c r="G138" s="75"/>
    </row>
    <row r="139" spans="1:7" ht="78" customHeight="1">
      <c r="A139" s="85">
        <f>COUNT($A$5:A138)+1</f>
        <v>25</v>
      </c>
      <c r="B139" s="86" t="s">
        <v>143</v>
      </c>
      <c r="C139" s="139"/>
      <c r="D139" s="140"/>
      <c r="E139" s="22"/>
      <c r="F139" s="89"/>
      <c r="G139" s="75"/>
    </row>
    <row r="140" spans="1:7">
      <c r="A140" s="85"/>
      <c r="B140" s="92" t="s">
        <v>142</v>
      </c>
      <c r="C140" s="136"/>
      <c r="D140" s="124"/>
      <c r="E140" s="52"/>
      <c r="F140" s="89"/>
      <c r="G140" s="75"/>
    </row>
    <row r="141" spans="1:7">
      <c r="A141" s="85"/>
      <c r="B141" s="92" t="s">
        <v>144</v>
      </c>
      <c r="C141" s="136"/>
      <c r="D141" s="124"/>
      <c r="E141" s="52"/>
      <c r="F141" s="89"/>
      <c r="G141" s="75"/>
    </row>
    <row r="142" spans="1:7">
      <c r="A142" s="85"/>
      <c r="B142" s="91" t="s">
        <v>198</v>
      </c>
      <c r="C142" s="136"/>
      <c r="D142" s="124"/>
      <c r="E142" s="52"/>
      <c r="F142" s="89"/>
      <c r="G142" s="75"/>
    </row>
    <row r="143" spans="1:7">
      <c r="A143" s="85"/>
      <c r="B143" s="92" t="s">
        <v>145</v>
      </c>
      <c r="C143" s="97" t="s">
        <v>92</v>
      </c>
      <c r="D143" s="98">
        <v>1</v>
      </c>
      <c r="E143" s="52">
        <v>0</v>
      </c>
      <c r="F143" s="89">
        <f>D143*E143</f>
        <v>0</v>
      </c>
      <c r="G143" s="75"/>
    </row>
    <row r="144" spans="1:7">
      <c r="A144" s="85"/>
      <c r="B144" s="138"/>
      <c r="C144" s="139"/>
      <c r="D144" s="140"/>
      <c r="E144" s="22"/>
      <c r="F144" s="89"/>
      <c r="G144" s="75"/>
    </row>
    <row r="145" spans="1:7" ht="90.75" customHeight="1">
      <c r="A145" s="85">
        <f>COUNT($A$5:A144)+1</f>
        <v>26</v>
      </c>
      <c r="B145" s="86" t="s">
        <v>223</v>
      </c>
      <c r="C145" s="77"/>
      <c r="D145" s="101"/>
      <c r="E145" s="22"/>
      <c r="F145" s="89"/>
      <c r="G145" s="90"/>
    </row>
    <row r="146" spans="1:7" ht="27" customHeight="1">
      <c r="A146" s="85"/>
      <c r="B146" s="92" t="s">
        <v>217</v>
      </c>
      <c r="C146" s="77"/>
      <c r="D146" s="101"/>
      <c r="E146" s="22"/>
      <c r="F146" s="89"/>
      <c r="G146" s="90"/>
    </row>
    <row r="147" spans="1:7">
      <c r="A147" s="85"/>
      <c r="B147" s="106" t="s">
        <v>90</v>
      </c>
      <c r="C147" s="87" t="s">
        <v>6</v>
      </c>
      <c r="D147" s="88">
        <v>24</v>
      </c>
      <c r="E147" s="22">
        <v>0</v>
      </c>
      <c r="F147" s="89">
        <f t="shared" ref="F147:F149" si="4">D147*E147</f>
        <v>0</v>
      </c>
      <c r="G147" s="90"/>
    </row>
    <row r="148" spans="1:7">
      <c r="A148" s="78"/>
      <c r="B148" s="106" t="s">
        <v>2</v>
      </c>
      <c r="C148" s="87" t="s">
        <v>6</v>
      </c>
      <c r="D148" s="88">
        <v>29</v>
      </c>
      <c r="E148" s="22">
        <v>0</v>
      </c>
      <c r="F148" s="89">
        <f t="shared" si="4"/>
        <v>0</v>
      </c>
      <c r="G148" s="90"/>
    </row>
    <row r="149" spans="1:7">
      <c r="A149" s="78"/>
      <c r="B149" s="106" t="s">
        <v>3</v>
      </c>
      <c r="C149" s="87" t="s">
        <v>6</v>
      </c>
      <c r="D149" s="88">
        <v>31</v>
      </c>
      <c r="E149" s="22">
        <v>0</v>
      </c>
      <c r="F149" s="89">
        <f t="shared" si="4"/>
        <v>0</v>
      </c>
      <c r="G149" s="75"/>
    </row>
    <row r="150" spans="1:7">
      <c r="A150" s="78"/>
      <c r="B150" s="106"/>
      <c r="C150" s="87"/>
      <c r="D150" s="88"/>
      <c r="E150" s="22"/>
      <c r="F150" s="89"/>
      <c r="G150" s="90"/>
    </row>
    <row r="151" spans="1:7" ht="53.25" customHeight="1">
      <c r="A151" s="85">
        <f>COUNT($A$5:A149)+1</f>
        <v>27</v>
      </c>
      <c r="B151" s="86" t="s">
        <v>98</v>
      </c>
      <c r="C151" s="77"/>
      <c r="D151" s="101"/>
      <c r="E151" s="22"/>
      <c r="F151" s="89"/>
      <c r="G151" s="75"/>
    </row>
    <row r="152" spans="1:7" ht="27" customHeight="1">
      <c r="A152" s="78"/>
      <c r="B152" s="92" t="s">
        <v>217</v>
      </c>
      <c r="C152" s="77"/>
      <c r="D152" s="101"/>
      <c r="E152" s="22"/>
      <c r="F152" s="89"/>
      <c r="G152" s="75"/>
    </row>
    <row r="153" spans="1:7">
      <c r="A153" s="78"/>
      <c r="B153" s="106" t="s">
        <v>3</v>
      </c>
      <c r="C153" s="87" t="s">
        <v>91</v>
      </c>
      <c r="D153" s="88">
        <v>2</v>
      </c>
      <c r="E153" s="22">
        <v>0</v>
      </c>
      <c r="F153" s="89">
        <f>D153*E153</f>
        <v>0</v>
      </c>
      <c r="G153" s="90"/>
    </row>
    <row r="154" spans="1:7">
      <c r="A154" s="78"/>
      <c r="B154" s="106"/>
      <c r="C154" s="77"/>
      <c r="D154" s="101"/>
      <c r="E154" s="22"/>
      <c r="F154" s="89"/>
      <c r="G154" s="90"/>
    </row>
    <row r="155" spans="1:7" ht="53.25" customHeight="1">
      <c r="A155" s="85">
        <f>COUNT($A$5:A154)+1</f>
        <v>28</v>
      </c>
      <c r="B155" s="86" t="s">
        <v>28</v>
      </c>
      <c r="C155" s="77"/>
      <c r="D155" s="101"/>
      <c r="E155" s="22"/>
      <c r="F155" s="89"/>
      <c r="G155" s="90"/>
    </row>
    <row r="156" spans="1:7" ht="27" customHeight="1">
      <c r="A156" s="85"/>
      <c r="B156" s="92" t="s">
        <v>217</v>
      </c>
      <c r="C156" s="77"/>
      <c r="D156" s="101"/>
      <c r="E156" s="22"/>
      <c r="F156" s="89"/>
      <c r="G156" s="75"/>
    </row>
    <row r="157" spans="1:7" ht="13.5" customHeight="1">
      <c r="A157" s="78"/>
      <c r="B157" s="106" t="s">
        <v>3</v>
      </c>
      <c r="C157" s="87" t="s">
        <v>91</v>
      </c>
      <c r="D157" s="88">
        <v>2</v>
      </c>
      <c r="E157" s="22">
        <v>0</v>
      </c>
      <c r="F157" s="89">
        <f>D157*E157</f>
        <v>0</v>
      </c>
      <c r="G157" s="75"/>
    </row>
    <row r="158" spans="1:7">
      <c r="A158" s="78"/>
      <c r="B158" s="106"/>
      <c r="C158" s="77"/>
      <c r="D158" s="101"/>
      <c r="E158" s="22"/>
      <c r="F158" s="89"/>
      <c r="G158" s="90"/>
    </row>
    <row r="159" spans="1:7" ht="78" customHeight="1">
      <c r="A159" s="134">
        <f>COUNT($A$5:A158)+1</f>
        <v>29</v>
      </c>
      <c r="B159" s="86" t="s">
        <v>140</v>
      </c>
      <c r="C159" s="77"/>
      <c r="D159" s="101"/>
      <c r="E159" s="22"/>
      <c r="F159" s="89"/>
      <c r="G159" s="90"/>
    </row>
    <row r="160" spans="1:7">
      <c r="A160" s="78"/>
      <c r="B160" s="96" t="s">
        <v>183</v>
      </c>
      <c r="C160" s="87"/>
      <c r="D160" s="88"/>
      <c r="E160" s="22"/>
      <c r="F160" s="89"/>
      <c r="G160" s="90"/>
    </row>
    <row r="161" spans="1:7">
      <c r="A161" s="78"/>
      <c r="B161" s="92" t="s">
        <v>139</v>
      </c>
      <c r="C161" s="87" t="s">
        <v>92</v>
      </c>
      <c r="D161" s="88">
        <v>2</v>
      </c>
      <c r="E161" s="22">
        <v>0</v>
      </c>
      <c r="F161" s="89">
        <f t="shared" ref="F161" si="5">D161*E161</f>
        <v>0</v>
      </c>
      <c r="G161" s="90"/>
    </row>
    <row r="162" spans="1:7">
      <c r="A162" s="78"/>
      <c r="B162" s="91" t="s">
        <v>184</v>
      </c>
      <c r="C162" s="87"/>
      <c r="D162" s="88"/>
      <c r="E162" s="22"/>
      <c r="F162" s="89"/>
      <c r="G162" s="90"/>
    </row>
    <row r="163" spans="1:7">
      <c r="A163" s="78"/>
      <c r="B163" s="92" t="s">
        <v>139</v>
      </c>
      <c r="C163" s="87" t="s">
        <v>92</v>
      </c>
      <c r="D163" s="88">
        <v>2</v>
      </c>
      <c r="E163" s="22">
        <v>0</v>
      </c>
      <c r="F163" s="89">
        <f t="shared" ref="F163" si="6">D163*E163</f>
        <v>0</v>
      </c>
      <c r="G163" s="90"/>
    </row>
    <row r="164" spans="1:7">
      <c r="A164" s="78"/>
      <c r="B164" s="106"/>
      <c r="C164" s="77"/>
      <c r="D164" s="101"/>
      <c r="E164" s="22"/>
      <c r="F164" s="89"/>
      <c r="G164" s="90"/>
    </row>
    <row r="165" spans="1:7" ht="65.25" customHeight="1">
      <c r="A165" s="85">
        <f>COUNT($A$5:A164)+1</f>
        <v>30</v>
      </c>
      <c r="B165" s="86" t="s">
        <v>141</v>
      </c>
      <c r="C165" s="77"/>
      <c r="D165" s="101"/>
      <c r="E165" s="22"/>
      <c r="F165" s="89"/>
      <c r="G165" s="75"/>
    </row>
    <row r="166" spans="1:7">
      <c r="A166" s="85"/>
      <c r="B166" s="91" t="s">
        <v>198</v>
      </c>
      <c r="C166" s="77"/>
      <c r="D166" s="101"/>
      <c r="E166" s="22"/>
      <c r="F166" s="89"/>
      <c r="G166" s="75"/>
    </row>
    <row r="167" spans="1:7">
      <c r="A167" s="78"/>
      <c r="B167" s="92" t="s">
        <v>139</v>
      </c>
      <c r="C167" s="87" t="s">
        <v>92</v>
      </c>
      <c r="D167" s="88">
        <v>1</v>
      </c>
      <c r="E167" s="22">
        <v>0</v>
      </c>
      <c r="F167" s="89">
        <f t="shared" ref="F167" si="7">D167*E167</f>
        <v>0</v>
      </c>
      <c r="G167" s="75"/>
    </row>
    <row r="168" spans="1:7">
      <c r="A168" s="78"/>
      <c r="B168" s="106"/>
      <c r="C168" s="77"/>
      <c r="D168" s="101"/>
      <c r="E168" s="22"/>
      <c r="F168" s="89"/>
      <c r="G168" s="75"/>
    </row>
    <row r="169" spans="1:7" ht="53.25" customHeight="1">
      <c r="A169" s="148">
        <f>COUNT($A$5:A168)+1</f>
        <v>31</v>
      </c>
      <c r="B169" s="86" t="s">
        <v>224</v>
      </c>
      <c r="C169" s="87" t="s">
        <v>92</v>
      </c>
      <c r="D169" s="88">
        <v>1</v>
      </c>
      <c r="E169" s="22">
        <v>0</v>
      </c>
      <c r="F169" s="89">
        <f>D169*E169</f>
        <v>0</v>
      </c>
      <c r="G169" s="75"/>
    </row>
    <row r="170" spans="1:7" ht="27" customHeight="1">
      <c r="A170" s="78"/>
      <c r="B170" s="92" t="s">
        <v>217</v>
      </c>
      <c r="C170" s="77"/>
      <c r="D170" s="101"/>
      <c r="E170" s="22"/>
      <c r="F170" s="89"/>
      <c r="G170" s="75"/>
    </row>
    <row r="171" spans="1:7">
      <c r="A171" s="78"/>
      <c r="B171" s="106"/>
      <c r="C171" s="77"/>
      <c r="D171" s="101"/>
      <c r="E171" s="22"/>
      <c r="F171" s="89"/>
      <c r="G171" s="75"/>
    </row>
    <row r="172" spans="1:7" ht="40.5" customHeight="1">
      <c r="A172" s="85">
        <f>COUNT($A$5:A170)+1</f>
        <v>32</v>
      </c>
      <c r="B172" s="86" t="s">
        <v>225</v>
      </c>
      <c r="C172" s="87" t="s">
        <v>92</v>
      </c>
      <c r="D172" s="88">
        <v>1</v>
      </c>
      <c r="E172" s="22">
        <v>0</v>
      </c>
      <c r="F172" s="89">
        <f>D172*E172</f>
        <v>0</v>
      </c>
      <c r="G172" s="75"/>
    </row>
    <row r="173" spans="1:7" ht="27" customHeight="1">
      <c r="A173" s="78"/>
      <c r="B173" s="92" t="s">
        <v>217</v>
      </c>
      <c r="C173" s="77"/>
      <c r="D173" s="101"/>
      <c r="E173" s="22"/>
      <c r="F173" s="89"/>
      <c r="G173" s="75"/>
    </row>
    <row r="174" spans="1:7">
      <c r="A174" s="78"/>
      <c r="B174" s="106"/>
      <c r="C174" s="77"/>
      <c r="D174" s="101"/>
      <c r="E174" s="22"/>
      <c r="F174" s="89"/>
      <c r="G174" s="75"/>
    </row>
    <row r="175" spans="1:7" ht="40.5" customHeight="1">
      <c r="A175" s="85">
        <f>COUNT($A$5:A173)+1</f>
        <v>33</v>
      </c>
      <c r="B175" s="86" t="s">
        <v>137</v>
      </c>
      <c r="C175" s="87" t="s">
        <v>92</v>
      </c>
      <c r="D175" s="88">
        <v>1</v>
      </c>
      <c r="E175" s="22">
        <v>0</v>
      </c>
      <c r="F175" s="89">
        <f>D175*E175</f>
        <v>0</v>
      </c>
      <c r="G175" s="75"/>
    </row>
    <row r="176" spans="1:7" ht="27" customHeight="1">
      <c r="A176" s="85"/>
      <c r="B176" s="92" t="s">
        <v>217</v>
      </c>
      <c r="C176" s="87"/>
      <c r="D176" s="88"/>
      <c r="E176" s="22"/>
      <c r="F176" s="89"/>
      <c r="G176" s="75"/>
    </row>
    <row r="177" spans="1:7">
      <c r="A177" s="78"/>
      <c r="B177" s="106"/>
      <c r="C177" s="77"/>
      <c r="D177" s="101"/>
      <c r="E177" s="22"/>
      <c r="F177" s="89"/>
      <c r="G177" s="75"/>
    </row>
    <row r="178" spans="1:7" ht="40.5" customHeight="1">
      <c r="A178" s="148">
        <f>COUNT($A$5:A177)+1</f>
        <v>34</v>
      </c>
      <c r="B178" s="86" t="s">
        <v>119</v>
      </c>
      <c r="C178" s="87" t="s">
        <v>92</v>
      </c>
      <c r="D178" s="88">
        <v>1</v>
      </c>
      <c r="E178" s="22">
        <v>0</v>
      </c>
      <c r="F178" s="89">
        <f>D178*E178</f>
        <v>0</v>
      </c>
      <c r="G178" s="75"/>
    </row>
    <row r="179" spans="1:7" ht="27" customHeight="1">
      <c r="A179" s="148"/>
      <c r="B179" s="92" t="s">
        <v>217</v>
      </c>
      <c r="C179" s="87"/>
      <c r="D179" s="88"/>
      <c r="E179" s="22"/>
      <c r="F179" s="89"/>
      <c r="G179" s="75"/>
    </row>
    <row r="180" spans="1:7">
      <c r="A180" s="148"/>
      <c r="B180" s="91"/>
      <c r="C180" s="87"/>
      <c r="D180" s="88"/>
      <c r="E180" s="22"/>
      <c r="F180" s="89"/>
      <c r="G180" s="75"/>
    </row>
    <row r="181" spans="1:7" ht="40.5" customHeight="1">
      <c r="A181" s="148">
        <f>COUNT($A$5:A179)+1</f>
        <v>35</v>
      </c>
      <c r="B181" s="86" t="s">
        <v>56</v>
      </c>
      <c r="C181" s="87" t="s">
        <v>92</v>
      </c>
      <c r="D181" s="88">
        <v>1</v>
      </c>
      <c r="E181" s="22">
        <v>0</v>
      </c>
      <c r="F181" s="89">
        <f>D181*E181</f>
        <v>0</v>
      </c>
      <c r="G181" s="75"/>
    </row>
    <row r="182" spans="1:7" ht="27" customHeight="1">
      <c r="A182" s="85"/>
      <c r="B182" s="92" t="s">
        <v>217</v>
      </c>
      <c r="C182" s="87"/>
      <c r="D182" s="88"/>
      <c r="E182" s="22"/>
      <c r="F182" s="89"/>
      <c r="G182" s="75"/>
    </row>
    <row r="183" spans="1:7">
      <c r="A183" s="85"/>
      <c r="B183" s="91"/>
      <c r="C183" s="87"/>
      <c r="D183" s="88"/>
      <c r="E183" s="22"/>
      <c r="F183" s="89"/>
      <c r="G183" s="75"/>
    </row>
    <row r="184" spans="1:7" ht="40.5" customHeight="1">
      <c r="A184" s="149">
        <f>COUNT($A$5:A181)+1</f>
        <v>36</v>
      </c>
      <c r="B184" s="86" t="s">
        <v>41</v>
      </c>
      <c r="C184" s="87" t="s">
        <v>92</v>
      </c>
      <c r="D184" s="88">
        <v>1</v>
      </c>
      <c r="E184" s="22">
        <v>0</v>
      </c>
      <c r="F184" s="89">
        <f>D184*E184</f>
        <v>0</v>
      </c>
      <c r="G184" s="75"/>
    </row>
    <row r="185" spans="1:7" ht="27" customHeight="1">
      <c r="A185" s="78"/>
      <c r="B185" s="92" t="s">
        <v>217</v>
      </c>
      <c r="C185" s="77"/>
      <c r="D185" s="101"/>
      <c r="E185" s="22"/>
      <c r="F185" s="89"/>
      <c r="G185" s="75"/>
    </row>
    <row r="186" spans="1:7">
      <c r="A186" s="78"/>
      <c r="B186" s="91"/>
      <c r="C186" s="77"/>
      <c r="D186" s="101"/>
      <c r="E186" s="22"/>
      <c r="F186" s="89"/>
      <c r="G186" s="75"/>
    </row>
    <row r="187" spans="1:7" ht="27" customHeight="1">
      <c r="A187" s="85">
        <f>COUNT($A$5:A185)+1</f>
        <v>37</v>
      </c>
      <c r="B187" s="86" t="s">
        <v>25</v>
      </c>
      <c r="C187" s="87" t="s">
        <v>92</v>
      </c>
      <c r="D187" s="88">
        <v>1</v>
      </c>
      <c r="E187" s="22">
        <v>0</v>
      </c>
      <c r="F187" s="89">
        <f>D187*E187</f>
        <v>0</v>
      </c>
      <c r="G187" s="75"/>
    </row>
    <row r="188" spans="1:7" ht="25.5">
      <c r="A188" s="78"/>
      <c r="B188" s="92" t="s">
        <v>217</v>
      </c>
      <c r="C188" s="77"/>
      <c r="D188" s="101"/>
      <c r="E188" s="21"/>
      <c r="F188" s="78"/>
      <c r="G188" s="75"/>
    </row>
    <row r="189" spans="1:7">
      <c r="A189" s="78"/>
      <c r="B189" s="91"/>
      <c r="C189" s="77"/>
      <c r="D189" s="101"/>
      <c r="E189" s="21"/>
      <c r="F189" s="78"/>
      <c r="G189" s="75"/>
    </row>
    <row r="190" spans="1:7" ht="27" customHeight="1">
      <c r="A190" s="85">
        <f>COUNT($A$5:A188)+1</f>
        <v>38</v>
      </c>
      <c r="B190" s="86" t="s">
        <v>35</v>
      </c>
      <c r="C190" s="150" t="s">
        <v>29</v>
      </c>
      <c r="D190" s="151">
        <v>5</v>
      </c>
      <c r="E190" s="24"/>
      <c r="F190" s="152">
        <f>SUM(F4:F187)*D190/100</f>
        <v>0</v>
      </c>
      <c r="G190" s="75"/>
    </row>
    <row r="191" spans="1:7">
      <c r="A191" s="78"/>
      <c r="B191" s="106"/>
      <c r="C191" s="77"/>
      <c r="D191" s="101"/>
      <c r="E191" s="21"/>
      <c r="F191" s="78"/>
      <c r="G191" s="75"/>
    </row>
    <row r="192" spans="1:7" ht="40.5" customHeight="1">
      <c r="A192" s="85">
        <f>COUNT($A$5:A191)+1</f>
        <v>39</v>
      </c>
      <c r="B192" s="86" t="s">
        <v>10</v>
      </c>
      <c r="C192" s="150" t="s">
        <v>29</v>
      </c>
      <c r="D192" s="151">
        <v>5</v>
      </c>
      <c r="E192" s="24"/>
      <c r="F192" s="152">
        <f>SUM(F4:F187)*D192/100</f>
        <v>0</v>
      </c>
      <c r="G192" s="75"/>
    </row>
    <row r="193" spans="1:7" ht="14.25">
      <c r="A193" s="78"/>
      <c r="B193" s="106"/>
      <c r="C193" s="77"/>
      <c r="D193" s="78"/>
      <c r="E193" s="21"/>
      <c r="F193" s="78"/>
      <c r="G193" s="153"/>
    </row>
    <row r="194" spans="1:7" ht="40.5" customHeight="1">
      <c r="A194" s="85">
        <f>COUNT($A$5:A193)+1</f>
        <v>40</v>
      </c>
      <c r="B194" s="86" t="s">
        <v>26</v>
      </c>
      <c r="C194" s="150" t="s">
        <v>29</v>
      </c>
      <c r="D194" s="151">
        <v>3</v>
      </c>
      <c r="E194" s="24"/>
      <c r="F194" s="152">
        <f>SUM(F4:F187)*D194/100</f>
        <v>0</v>
      </c>
      <c r="G194" s="75"/>
    </row>
    <row r="195" spans="1:7">
      <c r="A195" s="75"/>
      <c r="B195" s="75"/>
      <c r="C195" s="77"/>
      <c r="D195" s="78"/>
      <c r="E195" s="21"/>
      <c r="F195" s="78"/>
      <c r="G195" s="75"/>
    </row>
    <row r="196" spans="1:7" ht="13.5" thickBot="1">
      <c r="A196" s="154"/>
      <c r="B196" s="155" t="str">
        <f>$B$1&amp;" skupaj:"</f>
        <v>Vodovod in vertikalna kanalizacija skupaj:</v>
      </c>
      <c r="C196" s="156"/>
      <c r="D196" s="157"/>
      <c r="E196" s="44" t="s">
        <v>54</v>
      </c>
      <c r="F196" s="158">
        <f>SUM(F4:F194)</f>
        <v>0</v>
      </c>
      <c r="G196" s="75"/>
    </row>
    <row r="197" spans="1:7" ht="13.5" thickTop="1">
      <c r="A197" s="75"/>
      <c r="B197" s="75"/>
      <c r="C197" s="77"/>
      <c r="D197" s="78"/>
      <c r="E197" s="21"/>
      <c r="F197" s="78"/>
      <c r="G197" s="75"/>
    </row>
    <row r="198" spans="1:7">
      <c r="G198" s="75"/>
    </row>
    <row r="199" spans="1:7">
      <c r="G199" s="75"/>
    </row>
    <row r="200" spans="1:7">
      <c r="G200" s="75"/>
    </row>
    <row r="201" spans="1:7">
      <c r="G201" s="75"/>
    </row>
    <row r="202" spans="1:7">
      <c r="G202" s="75"/>
    </row>
    <row r="203" spans="1:7">
      <c r="G203" s="75"/>
    </row>
  </sheetData>
  <sheetProtection password="CC5C" sheet="1" objects="1" scenarios="1"/>
  <phoneticPr fontId="0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 &amp;10 503/21 - PZI&amp;C&amp;"Arial Narrow,Navadno"Popis del&amp;R&amp;"Arial Narrow,Navadno"&amp;P/&amp;N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view="pageBreakPreview" zoomScale="89" zoomScaleNormal="100" zoomScaleSheetLayoutView="89" workbookViewId="0">
      <selection activeCell="B32" sqref="B32"/>
    </sheetView>
  </sheetViews>
  <sheetFormatPr defaultColWidth="9.140625" defaultRowHeight="12.75"/>
  <cols>
    <col min="1" max="1" width="5.140625" style="163" customWidth="1"/>
    <col min="2" max="2" width="45" style="163" customWidth="1"/>
    <col min="3" max="3" width="4.7109375" style="195" customWidth="1"/>
    <col min="4" max="4" width="7.85546875" style="196" customWidth="1"/>
    <col min="5" max="5" width="11.42578125" style="28" customWidth="1"/>
    <col min="6" max="6" width="15" style="196" customWidth="1"/>
    <col min="7" max="7" width="11.5703125" style="163" customWidth="1"/>
    <col min="8" max="8" width="11.7109375" style="163" customWidth="1"/>
    <col min="9" max="16384" width="9.140625" style="163"/>
  </cols>
  <sheetData>
    <row r="1" spans="1:8">
      <c r="A1" s="71" t="s">
        <v>84</v>
      </c>
      <c r="B1" s="72" t="s">
        <v>55</v>
      </c>
      <c r="C1" s="161"/>
      <c r="D1" s="162"/>
      <c r="E1" s="6"/>
      <c r="F1" s="162"/>
      <c r="H1" s="164"/>
    </row>
    <row r="2" spans="1:8">
      <c r="A2" s="115"/>
      <c r="B2" s="115"/>
      <c r="C2" s="108"/>
      <c r="D2" s="165"/>
      <c r="E2" s="27"/>
      <c r="F2" s="165"/>
      <c r="H2" s="166"/>
    </row>
    <row r="3" spans="1:8" ht="29.25" customHeight="1">
      <c r="A3" s="79" t="s">
        <v>60</v>
      </c>
      <c r="B3" s="80" t="s">
        <v>7</v>
      </c>
      <c r="C3" s="81" t="s">
        <v>5</v>
      </c>
      <c r="D3" s="82" t="s">
        <v>8</v>
      </c>
      <c r="E3" s="43" t="s">
        <v>88</v>
      </c>
      <c r="F3" s="83" t="s">
        <v>53</v>
      </c>
    </row>
    <row r="4" spans="1:8">
      <c r="A4" s="167"/>
      <c r="B4" s="168"/>
      <c r="C4" s="169"/>
      <c r="D4" s="170"/>
      <c r="E4" s="8"/>
      <c r="F4" s="171"/>
    </row>
    <row r="5" spans="1:8" ht="90.75" customHeight="1">
      <c r="A5" s="85">
        <v>1</v>
      </c>
      <c r="B5" s="86" t="s">
        <v>138</v>
      </c>
      <c r="C5" s="108"/>
      <c r="D5" s="109"/>
      <c r="E5" s="27"/>
      <c r="F5" s="165"/>
    </row>
    <row r="6" spans="1:8">
      <c r="A6" s="85"/>
      <c r="B6" s="94" t="s">
        <v>42</v>
      </c>
      <c r="C6" s="108"/>
      <c r="D6" s="109"/>
      <c r="E6" s="27"/>
      <c r="F6" s="165"/>
    </row>
    <row r="7" spans="1:8">
      <c r="A7" s="85"/>
      <c r="B7" s="92" t="s">
        <v>182</v>
      </c>
      <c r="C7" s="108"/>
      <c r="D7" s="109"/>
      <c r="E7" s="27"/>
      <c r="F7" s="165"/>
    </row>
    <row r="8" spans="1:8">
      <c r="A8" s="85"/>
      <c r="B8" s="96" t="s">
        <v>185</v>
      </c>
      <c r="C8" s="116" t="s">
        <v>92</v>
      </c>
      <c r="D8" s="88">
        <v>1</v>
      </c>
      <c r="E8" s="23">
        <v>0</v>
      </c>
      <c r="F8" s="89">
        <f>D8*E8</f>
        <v>0</v>
      </c>
    </row>
    <row r="9" spans="1:8">
      <c r="A9" s="85"/>
      <c r="B9" s="96" t="s">
        <v>186</v>
      </c>
      <c r="C9" s="116" t="s">
        <v>92</v>
      </c>
      <c r="D9" s="88">
        <v>1</v>
      </c>
      <c r="E9" s="23">
        <v>0</v>
      </c>
      <c r="F9" s="89">
        <f>D9*E9</f>
        <v>0</v>
      </c>
    </row>
    <row r="10" spans="1:8">
      <c r="A10" s="85"/>
      <c r="B10" s="96" t="s">
        <v>183</v>
      </c>
      <c r="C10" s="116"/>
      <c r="D10" s="88"/>
      <c r="E10" s="23"/>
      <c r="F10" s="89"/>
    </row>
    <row r="11" spans="1:8">
      <c r="A11" s="85"/>
      <c r="B11" s="96" t="s">
        <v>187</v>
      </c>
      <c r="C11" s="116" t="s">
        <v>92</v>
      </c>
      <c r="D11" s="88">
        <v>1</v>
      </c>
      <c r="E11" s="23">
        <v>0</v>
      </c>
      <c r="F11" s="89">
        <f t="shared" ref="F11:F17" si="0">D11*E11</f>
        <v>0</v>
      </c>
    </row>
    <row r="12" spans="1:8">
      <c r="A12" s="85"/>
      <c r="B12" s="96" t="s">
        <v>197</v>
      </c>
      <c r="C12" s="116" t="s">
        <v>92</v>
      </c>
      <c r="D12" s="88">
        <v>1</v>
      </c>
      <c r="E12" s="23">
        <v>0</v>
      </c>
      <c r="F12" s="89">
        <f t="shared" si="0"/>
        <v>0</v>
      </c>
    </row>
    <row r="13" spans="1:8">
      <c r="A13" s="85"/>
      <c r="B13" s="96" t="s">
        <v>188</v>
      </c>
      <c r="C13" s="116" t="s">
        <v>92</v>
      </c>
      <c r="D13" s="88">
        <v>1</v>
      </c>
      <c r="E13" s="23">
        <v>0</v>
      </c>
      <c r="F13" s="89">
        <f t="shared" si="0"/>
        <v>0</v>
      </c>
    </row>
    <row r="14" spans="1:8">
      <c r="A14" s="85"/>
      <c r="B14" s="96" t="s">
        <v>189</v>
      </c>
      <c r="C14" s="116" t="s">
        <v>92</v>
      </c>
      <c r="D14" s="88">
        <v>1</v>
      </c>
      <c r="E14" s="23">
        <v>0</v>
      </c>
      <c r="F14" s="89">
        <f t="shared" si="0"/>
        <v>0</v>
      </c>
    </row>
    <row r="15" spans="1:8">
      <c r="A15" s="85"/>
      <c r="B15" s="96" t="s">
        <v>190</v>
      </c>
      <c r="C15" s="116" t="s">
        <v>92</v>
      </c>
      <c r="D15" s="88">
        <v>1</v>
      </c>
      <c r="E15" s="23">
        <v>0</v>
      </c>
      <c r="F15" s="89">
        <f t="shared" si="0"/>
        <v>0</v>
      </c>
    </row>
    <row r="16" spans="1:8">
      <c r="A16" s="85"/>
      <c r="B16" s="96" t="s">
        <v>191</v>
      </c>
      <c r="C16" s="116" t="s">
        <v>92</v>
      </c>
      <c r="D16" s="88">
        <v>1</v>
      </c>
      <c r="E16" s="23">
        <v>0</v>
      </c>
      <c r="F16" s="89">
        <f t="shared" si="0"/>
        <v>0</v>
      </c>
    </row>
    <row r="17" spans="1:6">
      <c r="A17" s="85"/>
      <c r="B17" s="96" t="s">
        <v>192</v>
      </c>
      <c r="C17" s="116" t="s">
        <v>92</v>
      </c>
      <c r="D17" s="88">
        <v>1</v>
      </c>
      <c r="E17" s="23">
        <v>0</v>
      </c>
      <c r="F17" s="89">
        <f t="shared" si="0"/>
        <v>0</v>
      </c>
    </row>
    <row r="18" spans="1:6">
      <c r="A18" s="85"/>
      <c r="B18" s="96" t="s">
        <v>184</v>
      </c>
      <c r="C18" s="116"/>
      <c r="D18" s="88"/>
      <c r="E18" s="23"/>
      <c r="F18" s="89"/>
    </row>
    <row r="19" spans="1:6">
      <c r="A19" s="85"/>
      <c r="B19" s="96" t="s">
        <v>193</v>
      </c>
      <c r="C19" s="116" t="s">
        <v>92</v>
      </c>
      <c r="D19" s="88">
        <v>1</v>
      </c>
      <c r="E19" s="23">
        <v>0</v>
      </c>
      <c r="F19" s="89">
        <f>D19*E19</f>
        <v>0</v>
      </c>
    </row>
    <row r="20" spans="1:6">
      <c r="A20" s="85"/>
      <c r="B20" s="96" t="s">
        <v>194</v>
      </c>
      <c r="C20" s="116" t="s">
        <v>92</v>
      </c>
      <c r="D20" s="88">
        <v>1</v>
      </c>
      <c r="E20" s="23">
        <v>0</v>
      </c>
      <c r="F20" s="89">
        <f>D20*E20</f>
        <v>0</v>
      </c>
    </row>
    <row r="21" spans="1:6">
      <c r="A21" s="85"/>
      <c r="B21" s="96" t="s">
        <v>195</v>
      </c>
      <c r="C21" s="116" t="s">
        <v>92</v>
      </c>
      <c r="D21" s="88">
        <v>3</v>
      </c>
      <c r="E21" s="23">
        <v>0</v>
      </c>
      <c r="F21" s="89">
        <f>D21*E21</f>
        <v>0</v>
      </c>
    </row>
    <row r="22" spans="1:6">
      <c r="A22" s="85"/>
      <c r="B22" s="96" t="s">
        <v>196</v>
      </c>
      <c r="C22" s="116" t="s">
        <v>92</v>
      </c>
      <c r="D22" s="88">
        <v>1</v>
      </c>
      <c r="E22" s="23">
        <v>0</v>
      </c>
      <c r="F22" s="89">
        <f>D22*E22</f>
        <v>0</v>
      </c>
    </row>
    <row r="23" spans="1:6">
      <c r="A23" s="85"/>
      <c r="B23" s="142"/>
      <c r="C23" s="116"/>
      <c r="D23" s="88"/>
      <c r="E23" s="23"/>
      <c r="F23" s="89"/>
    </row>
    <row r="24" spans="1:6" ht="52.5" customHeight="1">
      <c r="A24" s="85">
        <f>COUNT($A$4:A23)+1</f>
        <v>2</v>
      </c>
      <c r="B24" s="86" t="s">
        <v>85</v>
      </c>
      <c r="C24" s="108"/>
      <c r="D24" s="109"/>
      <c r="E24" s="23"/>
      <c r="F24" s="89"/>
    </row>
    <row r="25" spans="1:6">
      <c r="A25" s="85"/>
      <c r="B25" s="91" t="s">
        <v>198</v>
      </c>
      <c r="C25" s="116"/>
      <c r="D25" s="88"/>
      <c r="E25" s="23"/>
      <c r="F25" s="89"/>
    </row>
    <row r="26" spans="1:6">
      <c r="A26" s="172"/>
      <c r="B26" s="115" t="s">
        <v>89</v>
      </c>
      <c r="C26" s="116" t="s">
        <v>91</v>
      </c>
      <c r="D26" s="88">
        <v>2</v>
      </c>
      <c r="E26" s="23">
        <v>0</v>
      </c>
      <c r="F26" s="89">
        <f>D26*E26</f>
        <v>0</v>
      </c>
    </row>
    <row r="27" spans="1:6">
      <c r="A27" s="172"/>
      <c r="B27" s="91" t="s">
        <v>183</v>
      </c>
      <c r="C27" s="116"/>
      <c r="D27" s="88"/>
      <c r="E27" s="23"/>
      <c r="F27" s="89"/>
    </row>
    <row r="28" spans="1:6">
      <c r="A28" s="172"/>
      <c r="B28" s="115" t="s">
        <v>89</v>
      </c>
      <c r="C28" s="116" t="s">
        <v>91</v>
      </c>
      <c r="D28" s="88">
        <v>7</v>
      </c>
      <c r="E28" s="23">
        <v>0</v>
      </c>
      <c r="F28" s="89">
        <f>D28*E28</f>
        <v>0</v>
      </c>
    </row>
    <row r="29" spans="1:6">
      <c r="A29" s="172"/>
      <c r="B29" s="91" t="s">
        <v>184</v>
      </c>
      <c r="C29" s="116"/>
      <c r="D29" s="88"/>
      <c r="E29" s="23"/>
      <c r="F29" s="89"/>
    </row>
    <row r="30" spans="1:6">
      <c r="A30" s="172"/>
      <c r="B30" s="115" t="s">
        <v>89</v>
      </c>
      <c r="C30" s="116" t="s">
        <v>91</v>
      </c>
      <c r="D30" s="88">
        <v>6</v>
      </c>
      <c r="E30" s="23">
        <v>0</v>
      </c>
      <c r="F30" s="89">
        <f>D30*E30</f>
        <v>0</v>
      </c>
    </row>
    <row r="31" spans="1:6">
      <c r="A31" s="172"/>
      <c r="B31" s="115"/>
      <c r="C31" s="108"/>
      <c r="D31" s="109"/>
      <c r="E31" s="23"/>
      <c r="F31" s="89"/>
    </row>
    <row r="32" spans="1:6" ht="40.5" customHeight="1">
      <c r="A32" s="85">
        <f>COUNT($A$4:A31)+1</f>
        <v>3</v>
      </c>
      <c r="B32" s="86" t="s">
        <v>86</v>
      </c>
      <c r="C32" s="108"/>
      <c r="D32" s="109"/>
      <c r="E32" s="23"/>
      <c r="F32" s="89"/>
    </row>
    <row r="33" spans="1:7">
      <c r="A33" s="85"/>
      <c r="B33" s="91" t="s">
        <v>198</v>
      </c>
      <c r="C33" s="116"/>
      <c r="D33" s="88"/>
      <c r="E33" s="23"/>
      <c r="F33" s="89"/>
    </row>
    <row r="34" spans="1:7">
      <c r="A34" s="172"/>
      <c r="B34" s="115" t="s">
        <v>89</v>
      </c>
      <c r="C34" s="116" t="s">
        <v>91</v>
      </c>
      <c r="D34" s="88">
        <v>2</v>
      </c>
      <c r="E34" s="23">
        <v>0</v>
      </c>
      <c r="F34" s="89">
        <f>D34*E34</f>
        <v>0</v>
      </c>
    </row>
    <row r="35" spans="1:7">
      <c r="A35" s="172"/>
      <c r="B35" s="91" t="s">
        <v>183</v>
      </c>
      <c r="C35" s="116"/>
      <c r="D35" s="88"/>
      <c r="E35" s="23"/>
      <c r="F35" s="89"/>
      <c r="G35" s="173"/>
    </row>
    <row r="36" spans="1:7">
      <c r="A36" s="172"/>
      <c r="B36" s="115" t="s">
        <v>89</v>
      </c>
      <c r="C36" s="116" t="s">
        <v>91</v>
      </c>
      <c r="D36" s="88">
        <v>7</v>
      </c>
      <c r="E36" s="23">
        <v>0</v>
      </c>
      <c r="F36" s="89">
        <f>D36*E36</f>
        <v>0</v>
      </c>
      <c r="G36" s="173"/>
    </row>
    <row r="37" spans="1:7">
      <c r="A37" s="172"/>
      <c r="B37" s="91" t="s">
        <v>184</v>
      </c>
      <c r="C37" s="116"/>
      <c r="D37" s="88"/>
      <c r="E37" s="23"/>
      <c r="F37" s="89"/>
      <c r="G37" s="173"/>
    </row>
    <row r="38" spans="1:7">
      <c r="A38" s="172"/>
      <c r="B38" s="115" t="s">
        <v>89</v>
      </c>
      <c r="C38" s="116" t="s">
        <v>91</v>
      </c>
      <c r="D38" s="88">
        <v>6</v>
      </c>
      <c r="E38" s="23">
        <v>0</v>
      </c>
      <c r="F38" s="89">
        <f>D38*E38</f>
        <v>0</v>
      </c>
      <c r="G38" s="173"/>
    </row>
    <row r="39" spans="1:7">
      <c r="A39" s="172"/>
      <c r="B39" s="115"/>
      <c r="C39" s="108"/>
      <c r="D39" s="109"/>
      <c r="E39" s="23"/>
      <c r="F39" s="89"/>
    </row>
    <row r="40" spans="1:7" ht="52.5" customHeight="1">
      <c r="A40" s="85">
        <f>COUNT($A$4:A39)+1</f>
        <v>4</v>
      </c>
      <c r="B40" s="86" t="s">
        <v>27</v>
      </c>
      <c r="C40" s="163"/>
      <c r="D40" s="163"/>
      <c r="E40" s="239"/>
      <c r="F40" s="163"/>
    </row>
    <row r="41" spans="1:7" ht="13.9" customHeight="1">
      <c r="A41" s="85"/>
      <c r="B41" s="91" t="s">
        <v>198</v>
      </c>
      <c r="C41" s="116" t="s">
        <v>91</v>
      </c>
      <c r="D41" s="88">
        <v>2</v>
      </c>
      <c r="E41" s="23">
        <v>0</v>
      </c>
      <c r="F41" s="89">
        <f>D41*E41</f>
        <v>0</v>
      </c>
    </row>
    <row r="42" spans="1:7" ht="13.9" customHeight="1">
      <c r="A42" s="85"/>
      <c r="B42" s="91" t="s">
        <v>183</v>
      </c>
      <c r="C42" s="116" t="s">
        <v>91</v>
      </c>
      <c r="D42" s="88">
        <v>7</v>
      </c>
      <c r="E42" s="23">
        <v>0</v>
      </c>
      <c r="F42" s="89">
        <f t="shared" ref="F42:F43" si="1">D42*E42</f>
        <v>0</v>
      </c>
    </row>
    <row r="43" spans="1:7" ht="13.9" customHeight="1">
      <c r="A43" s="85"/>
      <c r="B43" s="91" t="s">
        <v>184</v>
      </c>
      <c r="C43" s="116" t="s">
        <v>91</v>
      </c>
      <c r="D43" s="88">
        <v>6</v>
      </c>
      <c r="E43" s="23">
        <v>0</v>
      </c>
      <c r="F43" s="89">
        <f t="shared" si="1"/>
        <v>0</v>
      </c>
    </row>
    <row r="44" spans="1:7" ht="13.9" customHeight="1">
      <c r="A44" s="85"/>
      <c r="B44" s="86"/>
      <c r="C44" s="116"/>
      <c r="D44" s="88"/>
      <c r="E44" s="23"/>
      <c r="F44" s="89"/>
    </row>
    <row r="45" spans="1:7" ht="137.44999999999999" customHeight="1">
      <c r="A45" s="85">
        <f>COUNT($A$4:A44)+1</f>
        <v>5</v>
      </c>
      <c r="B45" s="107" t="s">
        <v>169</v>
      </c>
      <c r="C45" s="108"/>
      <c r="D45" s="109"/>
      <c r="E45" s="23"/>
      <c r="F45" s="89"/>
    </row>
    <row r="46" spans="1:7">
      <c r="A46" s="85"/>
      <c r="B46" s="92" t="s">
        <v>102</v>
      </c>
      <c r="C46" s="108"/>
      <c r="D46" s="109"/>
      <c r="E46" s="23"/>
      <c r="F46" s="89"/>
    </row>
    <row r="47" spans="1:7">
      <c r="A47" s="85"/>
      <c r="B47" s="92" t="s">
        <v>183</v>
      </c>
      <c r="C47" s="108"/>
      <c r="D47" s="109"/>
      <c r="E47" s="23"/>
      <c r="F47" s="89"/>
    </row>
    <row r="48" spans="1:7">
      <c r="A48" s="172"/>
      <c r="B48" s="115" t="s">
        <v>66</v>
      </c>
      <c r="C48" s="133" t="s">
        <v>6</v>
      </c>
      <c r="D48" s="98">
        <v>40</v>
      </c>
      <c r="E48" s="54">
        <v>0</v>
      </c>
      <c r="F48" s="99">
        <f t="shared" ref="F48:F49" si="2">D48*E48</f>
        <v>0</v>
      </c>
    </row>
    <row r="49" spans="1:15">
      <c r="A49" s="172"/>
      <c r="B49" s="115" t="s">
        <v>67</v>
      </c>
      <c r="C49" s="133" t="s">
        <v>6</v>
      </c>
      <c r="D49" s="98">
        <v>18</v>
      </c>
      <c r="E49" s="54">
        <v>0</v>
      </c>
      <c r="F49" s="99">
        <f t="shared" si="2"/>
        <v>0</v>
      </c>
    </row>
    <row r="50" spans="1:15">
      <c r="A50" s="172"/>
      <c r="B50" s="91" t="s">
        <v>184</v>
      </c>
      <c r="C50" s="133"/>
      <c r="D50" s="98"/>
      <c r="E50" s="54"/>
      <c r="F50" s="99"/>
    </row>
    <row r="51" spans="1:15">
      <c r="A51" s="172"/>
      <c r="B51" s="115" t="s">
        <v>66</v>
      </c>
      <c r="C51" s="133" t="s">
        <v>6</v>
      </c>
      <c r="D51" s="98">
        <v>18</v>
      </c>
      <c r="E51" s="54">
        <v>0</v>
      </c>
      <c r="F51" s="99">
        <f t="shared" ref="F51" si="3">D51*E51</f>
        <v>0</v>
      </c>
    </row>
    <row r="52" spans="1:15">
      <c r="A52" s="172"/>
      <c r="B52" s="120"/>
      <c r="C52" s="87"/>
      <c r="D52" s="88"/>
      <c r="E52" s="52"/>
      <c r="F52" s="89"/>
    </row>
    <row r="53" spans="1:15" ht="93" customHeight="1">
      <c r="A53" s="85">
        <f>COUNT($A$4:A52)+1</f>
        <v>6</v>
      </c>
      <c r="B53" s="86" t="s">
        <v>180</v>
      </c>
      <c r="C53" s="108"/>
      <c r="D53" s="109"/>
      <c r="E53" s="23"/>
      <c r="F53" s="89"/>
      <c r="G53" s="112"/>
      <c r="H53" s="112"/>
      <c r="I53" s="112"/>
      <c r="J53" s="112"/>
      <c r="K53" s="112"/>
      <c r="L53" s="112"/>
      <c r="M53" s="112"/>
      <c r="N53" s="112"/>
      <c r="O53" s="112"/>
    </row>
    <row r="54" spans="1:15">
      <c r="A54" s="85"/>
      <c r="B54" s="94" t="s">
        <v>52</v>
      </c>
      <c r="C54" s="108"/>
      <c r="D54" s="109"/>
      <c r="E54" s="23"/>
      <c r="F54" s="89"/>
      <c r="G54" s="112"/>
      <c r="H54" s="113"/>
      <c r="I54" s="114"/>
      <c r="J54" s="112"/>
      <c r="K54" s="112"/>
      <c r="L54" s="112"/>
      <c r="M54" s="112"/>
      <c r="N54" s="112"/>
      <c r="O54" s="112"/>
    </row>
    <row r="55" spans="1:15">
      <c r="A55" s="85"/>
      <c r="B55" s="92" t="s">
        <v>198</v>
      </c>
      <c r="C55" s="108"/>
      <c r="D55" s="109"/>
      <c r="E55" s="23"/>
      <c r="F55" s="89"/>
      <c r="G55" s="112"/>
      <c r="H55" s="113"/>
      <c r="I55" s="114"/>
      <c r="J55" s="112"/>
      <c r="K55" s="112"/>
      <c r="L55" s="112"/>
      <c r="M55" s="112"/>
      <c r="N55" s="112"/>
      <c r="O55" s="112"/>
    </row>
    <row r="56" spans="1:15">
      <c r="A56" s="172"/>
      <c r="B56" s="115" t="s">
        <v>70</v>
      </c>
      <c r="C56" s="116" t="s">
        <v>6</v>
      </c>
      <c r="D56" s="88">
        <v>10</v>
      </c>
      <c r="E56" s="23">
        <v>0</v>
      </c>
      <c r="F56" s="89">
        <f>D56*E56</f>
        <v>0</v>
      </c>
      <c r="G56" s="117"/>
      <c r="H56" s="112"/>
      <c r="I56" s="112"/>
      <c r="J56" s="118"/>
      <c r="K56" s="112"/>
      <c r="L56" s="112"/>
      <c r="M56" s="112"/>
      <c r="N56" s="112"/>
      <c r="O56" s="112"/>
    </row>
    <row r="57" spans="1:15">
      <c r="A57" s="172"/>
      <c r="B57" s="115" t="s">
        <v>71</v>
      </c>
      <c r="C57" s="116" t="s">
        <v>6</v>
      </c>
      <c r="D57" s="88">
        <v>11</v>
      </c>
      <c r="E57" s="23">
        <v>0</v>
      </c>
      <c r="F57" s="89">
        <f t="shared" ref="F57:F58" si="4">D57*E57</f>
        <v>0</v>
      </c>
      <c r="G57" s="117"/>
      <c r="H57" s="112"/>
      <c r="I57" s="112"/>
      <c r="J57" s="118"/>
      <c r="K57" s="112"/>
      <c r="L57" s="112"/>
      <c r="M57" s="112"/>
      <c r="N57" s="112"/>
      <c r="O57" s="112"/>
    </row>
    <row r="58" spans="1:15">
      <c r="A58" s="172"/>
      <c r="B58" s="115" t="s">
        <v>72</v>
      </c>
      <c r="C58" s="116" t="s">
        <v>6</v>
      </c>
      <c r="D58" s="88">
        <v>11</v>
      </c>
      <c r="E58" s="23">
        <v>0</v>
      </c>
      <c r="F58" s="89">
        <f t="shared" si="4"/>
        <v>0</v>
      </c>
      <c r="G58" s="117"/>
      <c r="H58" s="112"/>
      <c r="I58" s="119"/>
      <c r="J58" s="118"/>
      <c r="K58" s="112"/>
      <c r="L58" s="112"/>
      <c r="M58" s="112"/>
      <c r="N58" s="112"/>
      <c r="O58" s="112"/>
    </row>
    <row r="59" spans="1:15">
      <c r="A59" s="172"/>
      <c r="B59" s="92" t="s">
        <v>183</v>
      </c>
      <c r="C59" s="116"/>
      <c r="D59" s="88"/>
      <c r="E59" s="23"/>
      <c r="F59" s="89"/>
      <c r="G59" s="117"/>
      <c r="H59" s="112"/>
      <c r="I59" s="119"/>
      <c r="J59" s="118"/>
      <c r="K59" s="112"/>
      <c r="L59" s="112"/>
      <c r="M59" s="112"/>
      <c r="N59" s="112"/>
      <c r="O59" s="112"/>
    </row>
    <row r="60" spans="1:15">
      <c r="A60" s="172"/>
      <c r="B60" s="115" t="s">
        <v>70</v>
      </c>
      <c r="C60" s="116" t="s">
        <v>6</v>
      </c>
      <c r="D60" s="88">
        <v>64</v>
      </c>
      <c r="E60" s="23">
        <v>0</v>
      </c>
      <c r="F60" s="89">
        <f>D60*E60</f>
        <v>0</v>
      </c>
      <c r="G60" s="117"/>
      <c r="H60" s="112"/>
      <c r="I60" s="119"/>
      <c r="J60" s="118"/>
      <c r="K60" s="112"/>
      <c r="L60" s="112"/>
      <c r="M60" s="112"/>
      <c r="N60" s="112"/>
      <c r="O60" s="112"/>
    </row>
    <row r="61" spans="1:15">
      <c r="A61" s="172"/>
      <c r="B61" s="91" t="s">
        <v>184</v>
      </c>
      <c r="C61" s="116"/>
      <c r="D61" s="88"/>
      <c r="E61" s="23"/>
      <c r="F61" s="89"/>
      <c r="G61" s="117"/>
      <c r="H61" s="112"/>
      <c r="I61" s="119"/>
      <c r="J61" s="118"/>
      <c r="K61" s="112"/>
      <c r="L61" s="112"/>
      <c r="M61" s="112"/>
      <c r="N61" s="112"/>
      <c r="O61" s="112"/>
    </row>
    <row r="62" spans="1:15">
      <c r="A62" s="172"/>
      <c r="B62" s="115" t="s">
        <v>70</v>
      </c>
      <c r="C62" s="116" t="s">
        <v>6</v>
      </c>
      <c r="D62" s="88">
        <v>69</v>
      </c>
      <c r="E62" s="23">
        <v>0</v>
      </c>
      <c r="F62" s="89">
        <f>D62*E62</f>
        <v>0</v>
      </c>
      <c r="G62" s="117"/>
      <c r="H62" s="112"/>
      <c r="I62" s="119"/>
      <c r="J62" s="118"/>
      <c r="K62" s="112"/>
      <c r="L62" s="112"/>
      <c r="M62" s="112"/>
      <c r="N62" s="112"/>
      <c r="O62" s="112"/>
    </row>
    <row r="63" spans="1:15">
      <c r="A63" s="172"/>
      <c r="B63" s="115"/>
      <c r="C63" s="116"/>
      <c r="D63" s="88"/>
      <c r="E63" s="23"/>
      <c r="F63" s="89"/>
      <c r="G63" s="112"/>
      <c r="H63" s="112"/>
      <c r="I63" s="112"/>
      <c r="J63" s="112"/>
      <c r="K63" s="112"/>
      <c r="L63" s="112"/>
      <c r="M63" s="112"/>
      <c r="N63" s="112"/>
      <c r="O63" s="112"/>
    </row>
    <row r="64" spans="1:15" ht="76.5">
      <c r="A64" s="85">
        <f>COUNT($A$4:A63)+1</f>
        <v>7</v>
      </c>
      <c r="B64" s="107" t="s">
        <v>199</v>
      </c>
      <c r="C64" s="108"/>
      <c r="D64" s="174" t="s">
        <v>4</v>
      </c>
      <c r="E64" s="23"/>
      <c r="F64" s="89"/>
    </row>
    <row r="65" spans="1:7">
      <c r="A65" s="172"/>
      <c r="B65" s="92" t="s">
        <v>155</v>
      </c>
      <c r="C65" s="108"/>
      <c r="D65" s="109"/>
      <c r="E65" s="23"/>
      <c r="F65" s="89"/>
    </row>
    <row r="66" spans="1:7">
      <c r="A66" s="85"/>
      <c r="B66" s="92" t="s">
        <v>183</v>
      </c>
      <c r="C66" s="130"/>
      <c r="D66" s="88"/>
      <c r="E66" s="49"/>
      <c r="F66" s="89"/>
    </row>
    <row r="67" spans="1:7">
      <c r="A67" s="85"/>
      <c r="B67" s="175" t="s">
        <v>151</v>
      </c>
      <c r="C67" s="176" t="s">
        <v>6</v>
      </c>
      <c r="D67" s="98">
        <v>45</v>
      </c>
      <c r="E67" s="23">
        <v>0</v>
      </c>
      <c r="F67" s="99">
        <f>D67*E67</f>
        <v>0</v>
      </c>
    </row>
    <row r="68" spans="1:7">
      <c r="A68" s="85"/>
      <c r="B68" s="129" t="s">
        <v>152</v>
      </c>
      <c r="C68" s="130" t="s">
        <v>6</v>
      </c>
      <c r="D68" s="98">
        <v>40</v>
      </c>
      <c r="E68" s="23">
        <v>0</v>
      </c>
      <c r="F68" s="89">
        <f>D68*E68</f>
        <v>0</v>
      </c>
    </row>
    <row r="69" spans="1:7">
      <c r="A69" s="78"/>
      <c r="B69" s="129" t="s">
        <v>153</v>
      </c>
      <c r="C69" s="130" t="s">
        <v>6</v>
      </c>
      <c r="D69" s="98">
        <v>18</v>
      </c>
      <c r="E69" s="23">
        <v>0</v>
      </c>
      <c r="F69" s="89">
        <f>D69*E69</f>
        <v>0</v>
      </c>
    </row>
    <row r="70" spans="1:7">
      <c r="A70" s="78"/>
      <c r="B70" s="91" t="s">
        <v>184</v>
      </c>
      <c r="C70" s="130"/>
      <c r="D70" s="88"/>
      <c r="E70" s="23"/>
      <c r="F70" s="89"/>
    </row>
    <row r="71" spans="1:7">
      <c r="A71" s="78"/>
      <c r="B71" s="175" t="s">
        <v>151</v>
      </c>
      <c r="C71" s="176" t="s">
        <v>6</v>
      </c>
      <c r="D71" s="98">
        <v>16</v>
      </c>
      <c r="E71" s="23">
        <v>0</v>
      </c>
      <c r="F71" s="99">
        <f>D71*E71</f>
        <v>0</v>
      </c>
    </row>
    <row r="72" spans="1:7">
      <c r="A72" s="78"/>
      <c r="B72" s="129" t="s">
        <v>152</v>
      </c>
      <c r="C72" s="130" t="s">
        <v>6</v>
      </c>
      <c r="D72" s="98">
        <v>18</v>
      </c>
      <c r="E72" s="49">
        <v>0</v>
      </c>
      <c r="F72" s="89">
        <f>D72*E72</f>
        <v>0</v>
      </c>
    </row>
    <row r="73" spans="1:7">
      <c r="A73" s="172"/>
      <c r="B73" s="122"/>
      <c r="C73" s="116"/>
      <c r="D73" s="88"/>
      <c r="E73" s="23"/>
      <c r="F73" s="89"/>
    </row>
    <row r="74" spans="1:7" ht="114.75" customHeight="1">
      <c r="A74" s="85">
        <f>COUNT($A$4:A73)+1</f>
        <v>8</v>
      </c>
      <c r="B74" s="177" t="s">
        <v>133</v>
      </c>
      <c r="C74" s="108"/>
      <c r="D74" s="109"/>
      <c r="E74" s="23"/>
      <c r="F74" s="89"/>
      <c r="G74" s="173"/>
    </row>
    <row r="75" spans="1:7">
      <c r="A75" s="172"/>
      <c r="B75" s="92" t="s">
        <v>107</v>
      </c>
      <c r="C75" s="108"/>
      <c r="D75" s="109"/>
      <c r="E75" s="23"/>
      <c r="F75" s="89"/>
      <c r="G75" s="173"/>
    </row>
    <row r="76" spans="1:7">
      <c r="A76" s="172"/>
      <c r="B76" s="92" t="s">
        <v>198</v>
      </c>
      <c r="C76" s="108"/>
      <c r="D76" s="109"/>
      <c r="E76" s="23"/>
      <c r="F76" s="89"/>
      <c r="G76" s="173"/>
    </row>
    <row r="77" spans="1:7" ht="15.75">
      <c r="A77" s="172"/>
      <c r="B77" s="142" t="s">
        <v>46</v>
      </c>
      <c r="C77" s="116" t="s">
        <v>91</v>
      </c>
      <c r="D77" s="88">
        <v>3</v>
      </c>
      <c r="E77" s="49">
        <v>0</v>
      </c>
      <c r="F77" s="89">
        <f>D77*E77</f>
        <v>0</v>
      </c>
    </row>
    <row r="78" spans="1:7" ht="15.75">
      <c r="A78" s="172"/>
      <c r="B78" s="142" t="s">
        <v>47</v>
      </c>
      <c r="C78" s="116" t="s">
        <v>91</v>
      </c>
      <c r="D78" s="88">
        <v>1</v>
      </c>
      <c r="E78" s="49">
        <v>0</v>
      </c>
      <c r="F78" s="89">
        <f>D78*E78</f>
        <v>0</v>
      </c>
    </row>
    <row r="79" spans="1:7">
      <c r="A79" s="172"/>
      <c r="B79" s="92" t="s">
        <v>198</v>
      </c>
      <c r="C79" s="116"/>
      <c r="D79" s="88"/>
      <c r="E79" s="49"/>
      <c r="F79" s="89"/>
    </row>
    <row r="80" spans="1:7">
      <c r="A80" s="172"/>
      <c r="B80" s="96"/>
      <c r="C80" s="116"/>
      <c r="D80" s="88"/>
      <c r="E80" s="23"/>
      <c r="F80" s="89"/>
      <c r="G80" s="173"/>
    </row>
    <row r="81" spans="1:10" ht="136.9" customHeight="1">
      <c r="A81" s="85">
        <f>COUNT($A$4:A80)+1</f>
        <v>9</v>
      </c>
      <c r="B81" s="177" t="s">
        <v>134</v>
      </c>
      <c r="C81" s="108"/>
      <c r="D81" s="109"/>
      <c r="E81" s="23"/>
      <c r="F81" s="89"/>
      <c r="G81" s="173"/>
    </row>
    <row r="82" spans="1:10">
      <c r="A82" s="172"/>
      <c r="B82" s="92" t="s">
        <v>208</v>
      </c>
      <c r="C82" s="108"/>
      <c r="D82" s="109"/>
      <c r="E82" s="23"/>
      <c r="F82" s="89"/>
      <c r="G82" s="173"/>
    </row>
    <row r="83" spans="1:10" ht="15.75">
      <c r="A83" s="172"/>
      <c r="B83" s="96" t="s">
        <v>209</v>
      </c>
      <c r="C83" s="116" t="s">
        <v>91</v>
      </c>
      <c r="D83" s="88">
        <v>3</v>
      </c>
      <c r="E83" s="49">
        <v>0</v>
      </c>
      <c r="F83" s="89">
        <f>D83*E83</f>
        <v>0</v>
      </c>
    </row>
    <row r="84" spans="1:10" ht="15.75">
      <c r="A84" s="172"/>
      <c r="B84" s="96" t="s">
        <v>210</v>
      </c>
      <c r="C84" s="116" t="s">
        <v>91</v>
      </c>
      <c r="D84" s="88">
        <v>1</v>
      </c>
      <c r="E84" s="49">
        <v>0</v>
      </c>
      <c r="F84" s="89">
        <f>D84*E84</f>
        <v>0</v>
      </c>
    </row>
    <row r="85" spans="1:10">
      <c r="A85" s="172"/>
      <c r="B85" s="92" t="s">
        <v>198</v>
      </c>
      <c r="C85" s="116"/>
      <c r="D85" s="88"/>
      <c r="E85" s="49"/>
      <c r="F85" s="89"/>
    </row>
    <row r="86" spans="1:10">
      <c r="A86" s="172"/>
      <c r="B86" s="96"/>
      <c r="C86" s="116"/>
      <c r="D86" s="88"/>
      <c r="E86" s="49"/>
      <c r="F86" s="89"/>
    </row>
    <row r="87" spans="1:10" ht="55.9" customHeight="1">
      <c r="A87" s="85">
        <f>COUNT($A$4:A86)+1</f>
        <v>10</v>
      </c>
      <c r="B87" s="177" t="s">
        <v>211</v>
      </c>
      <c r="C87" s="133" t="s">
        <v>92</v>
      </c>
      <c r="D87" s="88">
        <v>4</v>
      </c>
      <c r="E87" s="49">
        <v>0</v>
      </c>
      <c r="F87" s="89">
        <f>D87*E87</f>
        <v>0</v>
      </c>
    </row>
    <row r="88" spans="1:10">
      <c r="A88" s="85"/>
      <c r="B88" s="92" t="s">
        <v>198</v>
      </c>
      <c r="C88" s="116"/>
      <c r="D88" s="88"/>
      <c r="E88" s="49"/>
      <c r="F88" s="89"/>
    </row>
    <row r="89" spans="1:10">
      <c r="A89" s="172"/>
      <c r="B89" s="115"/>
      <c r="C89" s="108"/>
      <c r="D89" s="109"/>
      <c r="E89" s="23"/>
      <c r="F89" s="89"/>
    </row>
    <row r="90" spans="1:10" ht="58.15" customHeight="1">
      <c r="A90" s="85">
        <f>COUNT($A$4:A89)+1</f>
        <v>11</v>
      </c>
      <c r="B90" s="107" t="s">
        <v>207</v>
      </c>
      <c r="C90" s="163"/>
      <c r="D90" s="163"/>
      <c r="E90" s="239"/>
      <c r="F90" s="163"/>
    </row>
    <row r="91" spans="1:10" s="179" customFormat="1" ht="13.9" customHeight="1">
      <c r="A91" s="178"/>
      <c r="B91" s="92" t="s">
        <v>183</v>
      </c>
      <c r="C91" s="116" t="s">
        <v>91</v>
      </c>
      <c r="D91" s="88">
        <v>3</v>
      </c>
      <c r="E91" s="23">
        <v>0</v>
      </c>
      <c r="F91" s="89">
        <f>D91*E91</f>
        <v>0</v>
      </c>
    </row>
    <row r="92" spans="1:10" s="179" customFormat="1" ht="13.9" customHeight="1">
      <c r="A92" s="178"/>
      <c r="B92" s="91" t="s">
        <v>184</v>
      </c>
      <c r="C92" s="116" t="s">
        <v>91</v>
      </c>
      <c r="D92" s="88">
        <v>1</v>
      </c>
      <c r="E92" s="23">
        <v>0</v>
      </c>
      <c r="F92" s="89">
        <f>D92*E92</f>
        <v>0</v>
      </c>
    </row>
    <row r="93" spans="1:10">
      <c r="A93" s="172"/>
      <c r="B93" s="115"/>
      <c r="C93" s="116"/>
      <c r="D93" s="88"/>
      <c r="E93" s="23"/>
      <c r="F93" s="89"/>
    </row>
    <row r="94" spans="1:10" ht="40.5" customHeight="1">
      <c r="A94" s="85">
        <f>COUNT($A$1:A93)+1</f>
        <v>12</v>
      </c>
      <c r="B94" s="107" t="s">
        <v>87</v>
      </c>
      <c r="C94" s="116"/>
      <c r="D94" s="88"/>
      <c r="E94" s="48"/>
      <c r="F94" s="89"/>
    </row>
    <row r="95" spans="1:10">
      <c r="A95" s="181"/>
      <c r="B95" s="94" t="s">
        <v>19</v>
      </c>
      <c r="C95" s="116"/>
      <c r="D95" s="88"/>
      <c r="E95" s="48"/>
      <c r="F95" s="89"/>
    </row>
    <row r="96" spans="1:10">
      <c r="A96" s="181"/>
      <c r="B96" s="182" t="s">
        <v>49</v>
      </c>
      <c r="C96" s="116" t="s">
        <v>91</v>
      </c>
      <c r="D96" s="88">
        <v>2</v>
      </c>
      <c r="E96" s="49">
        <v>0</v>
      </c>
      <c r="F96" s="89">
        <f>D96*E96</f>
        <v>0</v>
      </c>
      <c r="G96" s="183"/>
      <c r="H96" s="183"/>
      <c r="I96" s="183"/>
      <c r="J96" s="183"/>
    </row>
    <row r="97" spans="1:10">
      <c r="A97" s="181"/>
      <c r="B97" s="182"/>
      <c r="C97" s="116"/>
      <c r="D97" s="88"/>
      <c r="E97" s="49"/>
      <c r="F97" s="89"/>
      <c r="G97" s="183"/>
      <c r="H97" s="183"/>
      <c r="I97" s="183"/>
      <c r="J97" s="183"/>
    </row>
    <row r="98" spans="1:10" ht="55.15" customHeight="1">
      <c r="A98" s="85">
        <f>COUNT($A$4:A97)+1</f>
        <v>13</v>
      </c>
      <c r="B98" s="86" t="s">
        <v>206</v>
      </c>
      <c r="C98" s="163"/>
      <c r="D98" s="163"/>
      <c r="E98" s="239"/>
      <c r="F98" s="163"/>
    </row>
    <row r="99" spans="1:10" ht="13.15" customHeight="1">
      <c r="A99" s="85"/>
      <c r="B99" s="92" t="s">
        <v>198</v>
      </c>
      <c r="C99" s="116" t="s">
        <v>91</v>
      </c>
      <c r="D99" s="88">
        <v>1</v>
      </c>
      <c r="E99" s="23">
        <v>0</v>
      </c>
      <c r="F99" s="89">
        <f>D99*E99</f>
        <v>0</v>
      </c>
    </row>
    <row r="100" spans="1:10" ht="13.9" customHeight="1">
      <c r="A100" s="85"/>
      <c r="B100" s="92" t="s">
        <v>183</v>
      </c>
      <c r="C100" s="116" t="s">
        <v>91</v>
      </c>
      <c r="D100" s="88">
        <v>3</v>
      </c>
      <c r="E100" s="23">
        <v>0</v>
      </c>
      <c r="F100" s="89">
        <f>D100*E100</f>
        <v>0</v>
      </c>
    </row>
    <row r="101" spans="1:10" ht="13.9" customHeight="1">
      <c r="A101" s="85"/>
      <c r="B101" s="91" t="s">
        <v>184</v>
      </c>
      <c r="C101" s="116" t="s">
        <v>91</v>
      </c>
      <c r="D101" s="88">
        <v>3</v>
      </c>
      <c r="E101" s="23">
        <v>0</v>
      </c>
      <c r="F101" s="89">
        <f>D101*E101</f>
        <v>0</v>
      </c>
    </row>
    <row r="102" spans="1:10" ht="13.9" customHeight="1">
      <c r="A102" s="85"/>
      <c r="C102" s="116"/>
      <c r="D102" s="88"/>
      <c r="E102" s="23"/>
      <c r="F102" s="89"/>
    </row>
    <row r="103" spans="1:10" ht="69" customHeight="1">
      <c r="A103" s="85">
        <f>COUNT($A$4:A102)+1</f>
        <v>14</v>
      </c>
      <c r="B103" s="86" t="s">
        <v>200</v>
      </c>
      <c r="C103" s="163"/>
      <c r="D103" s="163"/>
      <c r="E103" s="239"/>
      <c r="F103" s="163"/>
    </row>
    <row r="104" spans="1:10" ht="13.9" customHeight="1">
      <c r="A104" s="85"/>
      <c r="B104" s="92" t="s">
        <v>183</v>
      </c>
      <c r="C104" s="116" t="s">
        <v>91</v>
      </c>
      <c r="D104" s="88">
        <v>6</v>
      </c>
      <c r="E104" s="23">
        <v>0</v>
      </c>
      <c r="F104" s="89">
        <f>D104*E104</f>
        <v>0</v>
      </c>
    </row>
    <row r="105" spans="1:10" ht="13.9" customHeight="1">
      <c r="A105" s="85"/>
      <c r="B105" s="91" t="s">
        <v>184</v>
      </c>
      <c r="C105" s="116" t="s">
        <v>91</v>
      </c>
      <c r="D105" s="88">
        <v>6</v>
      </c>
      <c r="E105" s="23">
        <v>0</v>
      </c>
      <c r="F105" s="89">
        <f>D105*E105</f>
        <v>0</v>
      </c>
    </row>
    <row r="106" spans="1:10" ht="13.9" customHeight="1">
      <c r="A106" s="85"/>
      <c r="B106" s="91"/>
      <c r="C106" s="116"/>
      <c r="D106" s="88"/>
      <c r="E106" s="23"/>
      <c r="F106" s="89"/>
    </row>
    <row r="107" spans="1:10" ht="43.15" customHeight="1">
      <c r="A107" s="85">
        <f>COUNT($A$4:A106)+1</f>
        <v>15</v>
      </c>
      <c r="B107" s="86" t="s">
        <v>201</v>
      </c>
      <c r="C107" s="163"/>
      <c r="D107" s="163"/>
      <c r="E107" s="239"/>
      <c r="F107" s="163"/>
    </row>
    <row r="108" spans="1:10" ht="13.9" customHeight="1">
      <c r="A108" s="85"/>
      <c r="B108" s="92" t="s">
        <v>198</v>
      </c>
      <c r="C108" s="116" t="s">
        <v>91</v>
      </c>
      <c r="D108" s="88">
        <v>1</v>
      </c>
      <c r="E108" s="23">
        <v>0</v>
      </c>
      <c r="F108" s="89">
        <f>D108*E108</f>
        <v>0</v>
      </c>
    </row>
    <row r="109" spans="1:10" ht="13.9" customHeight="1">
      <c r="A109" s="85"/>
      <c r="B109" s="92" t="s">
        <v>183</v>
      </c>
      <c r="C109" s="116" t="s">
        <v>91</v>
      </c>
      <c r="D109" s="88">
        <v>5</v>
      </c>
      <c r="E109" s="23">
        <v>0</v>
      </c>
      <c r="F109" s="89">
        <f>D109*E109</f>
        <v>0</v>
      </c>
    </row>
    <row r="110" spans="1:10" ht="13.9" customHeight="1">
      <c r="A110" s="85"/>
      <c r="B110" s="91" t="s">
        <v>184</v>
      </c>
      <c r="C110" s="116" t="s">
        <v>91</v>
      </c>
      <c r="D110" s="88">
        <v>7</v>
      </c>
      <c r="E110" s="23">
        <v>0</v>
      </c>
      <c r="F110" s="89">
        <f>D110*E110</f>
        <v>0</v>
      </c>
    </row>
    <row r="111" spans="1:10" ht="13.9" customHeight="1">
      <c r="A111" s="85"/>
      <c r="B111" s="91"/>
      <c r="C111" s="116"/>
      <c r="D111" s="88"/>
      <c r="E111" s="23"/>
      <c r="F111" s="89"/>
    </row>
    <row r="112" spans="1:10" ht="39.75" customHeight="1">
      <c r="A112" s="85">
        <f>COUNT($A$4:A111)+1</f>
        <v>16</v>
      </c>
      <c r="B112" s="86" t="s">
        <v>43</v>
      </c>
      <c r="C112" s="116"/>
      <c r="D112" s="88"/>
      <c r="E112" s="239"/>
      <c r="F112" s="163"/>
    </row>
    <row r="113" spans="1:6" ht="13.15" customHeight="1">
      <c r="A113" s="85"/>
      <c r="B113" s="92" t="s">
        <v>183</v>
      </c>
      <c r="C113" s="116" t="s">
        <v>92</v>
      </c>
      <c r="D113" s="184">
        <v>0.5</v>
      </c>
      <c r="E113" s="23">
        <v>0</v>
      </c>
      <c r="F113" s="89">
        <f>D113*E113</f>
        <v>0</v>
      </c>
    </row>
    <row r="114" spans="1:6" ht="13.15" customHeight="1">
      <c r="A114" s="85"/>
      <c r="B114" s="91" t="s">
        <v>184</v>
      </c>
      <c r="C114" s="116" t="s">
        <v>92</v>
      </c>
      <c r="D114" s="184">
        <v>0.5</v>
      </c>
      <c r="E114" s="23">
        <v>0</v>
      </c>
      <c r="F114" s="89">
        <f>D114*E114</f>
        <v>0</v>
      </c>
    </row>
    <row r="115" spans="1:6">
      <c r="A115" s="172"/>
      <c r="B115" s="115"/>
      <c r="C115" s="108"/>
      <c r="D115" s="109"/>
      <c r="E115" s="23"/>
      <c r="F115" s="89"/>
    </row>
    <row r="116" spans="1:6" ht="39.75" customHeight="1">
      <c r="A116" s="85">
        <f>COUNT($A$4:A115)+1</f>
        <v>17</v>
      </c>
      <c r="B116" s="86" t="s">
        <v>44</v>
      </c>
      <c r="C116" s="163"/>
      <c r="D116" s="163"/>
      <c r="E116" s="239"/>
      <c r="F116" s="163"/>
    </row>
    <row r="117" spans="1:6" ht="13.15" customHeight="1">
      <c r="A117" s="85"/>
      <c r="B117" s="92" t="s">
        <v>183</v>
      </c>
      <c r="C117" s="116" t="s">
        <v>92</v>
      </c>
      <c r="D117" s="88">
        <v>6</v>
      </c>
      <c r="E117" s="23">
        <v>0</v>
      </c>
      <c r="F117" s="89">
        <f>D117*E117</f>
        <v>0</v>
      </c>
    </row>
    <row r="118" spans="1:6" ht="13.15" customHeight="1">
      <c r="A118" s="85"/>
      <c r="B118" s="91" t="s">
        <v>184</v>
      </c>
      <c r="C118" s="116" t="s">
        <v>92</v>
      </c>
      <c r="D118" s="88">
        <v>6</v>
      </c>
      <c r="E118" s="23">
        <v>0</v>
      </c>
      <c r="F118" s="89">
        <f>D118*E118</f>
        <v>0</v>
      </c>
    </row>
    <row r="119" spans="1:6">
      <c r="A119" s="172"/>
      <c r="B119" s="115"/>
      <c r="C119" s="108"/>
      <c r="D119" s="109"/>
      <c r="E119" s="23"/>
      <c r="F119" s="89"/>
    </row>
    <row r="120" spans="1:6" ht="40.5" customHeight="1">
      <c r="A120" s="85">
        <f>COUNT($A$4:A119)+1</f>
        <v>18</v>
      </c>
      <c r="B120" s="86" t="s">
        <v>122</v>
      </c>
      <c r="C120" s="163"/>
      <c r="D120" s="163"/>
      <c r="E120" s="239"/>
      <c r="F120" s="163"/>
    </row>
    <row r="121" spans="1:6" ht="13.15" customHeight="1">
      <c r="A121" s="85"/>
      <c r="B121" s="92" t="s">
        <v>183</v>
      </c>
      <c r="C121" s="116" t="s">
        <v>92</v>
      </c>
      <c r="D121" s="184">
        <v>0.5</v>
      </c>
      <c r="E121" s="23">
        <v>0</v>
      </c>
      <c r="F121" s="89">
        <f>D121*E121</f>
        <v>0</v>
      </c>
    </row>
    <row r="122" spans="1:6" ht="13.15" customHeight="1">
      <c r="A122" s="85"/>
      <c r="B122" s="91" t="s">
        <v>184</v>
      </c>
      <c r="C122" s="116" t="s">
        <v>92</v>
      </c>
      <c r="D122" s="184">
        <v>0.5</v>
      </c>
      <c r="E122" s="23">
        <v>0</v>
      </c>
      <c r="F122" s="89">
        <f>D122*E122</f>
        <v>0</v>
      </c>
    </row>
    <row r="123" spans="1:6">
      <c r="A123" s="172"/>
      <c r="B123" s="115"/>
      <c r="C123" s="108"/>
      <c r="D123" s="109"/>
      <c r="E123" s="23"/>
      <c r="F123" s="89"/>
    </row>
    <row r="124" spans="1:6" ht="27.75" customHeight="1">
      <c r="A124" s="85">
        <f>COUNT($A$4:A123)+1</f>
        <v>19</v>
      </c>
      <c r="B124" s="86" t="s">
        <v>112</v>
      </c>
      <c r="C124" s="116"/>
      <c r="D124" s="88"/>
      <c r="E124" s="23"/>
      <c r="F124" s="89"/>
    </row>
    <row r="125" spans="1:6" ht="13.15" customHeight="1">
      <c r="A125" s="85"/>
      <c r="B125" s="92" t="s">
        <v>183</v>
      </c>
      <c r="C125" s="116" t="s">
        <v>92</v>
      </c>
      <c r="D125" s="184">
        <v>0.5</v>
      </c>
      <c r="E125" s="23">
        <v>0</v>
      </c>
      <c r="F125" s="89">
        <f>D125*E125</f>
        <v>0</v>
      </c>
    </row>
    <row r="126" spans="1:6" ht="13.15" customHeight="1">
      <c r="A126" s="85"/>
      <c r="B126" s="91" t="s">
        <v>184</v>
      </c>
      <c r="C126" s="116" t="s">
        <v>92</v>
      </c>
      <c r="D126" s="184">
        <v>0.5</v>
      </c>
      <c r="E126" s="23">
        <v>0</v>
      </c>
      <c r="F126" s="89">
        <f t="shared" ref="F126" si="5">D126*E126</f>
        <v>0</v>
      </c>
    </row>
    <row r="127" spans="1:6">
      <c r="A127" s="172"/>
      <c r="B127" s="115"/>
      <c r="C127" s="108"/>
      <c r="D127" s="109"/>
      <c r="E127" s="23"/>
      <c r="F127" s="89"/>
    </row>
    <row r="128" spans="1:6" ht="40.5" customHeight="1">
      <c r="A128" s="85">
        <f>COUNT($A$4:A124)+1</f>
        <v>20</v>
      </c>
      <c r="B128" s="86" t="s">
        <v>78</v>
      </c>
      <c r="C128" s="116"/>
      <c r="D128" s="88"/>
      <c r="E128" s="23"/>
      <c r="F128" s="89"/>
    </row>
    <row r="129" spans="1:7" ht="13.15" customHeight="1">
      <c r="A129" s="85"/>
      <c r="B129" s="92" t="s">
        <v>183</v>
      </c>
      <c r="C129" s="116" t="s">
        <v>92</v>
      </c>
      <c r="D129" s="184">
        <v>0.5</v>
      </c>
      <c r="E129" s="23">
        <v>0</v>
      </c>
      <c r="F129" s="89">
        <f>D129*E129</f>
        <v>0</v>
      </c>
    </row>
    <row r="130" spans="1:7" ht="13.15" customHeight="1">
      <c r="A130" s="85"/>
      <c r="B130" s="91" t="s">
        <v>184</v>
      </c>
      <c r="C130" s="116" t="s">
        <v>92</v>
      </c>
      <c r="D130" s="184">
        <v>0.5</v>
      </c>
      <c r="E130" s="23">
        <v>0</v>
      </c>
      <c r="F130" s="89">
        <f t="shared" ref="F130" si="6">D130*E130</f>
        <v>0</v>
      </c>
    </row>
    <row r="131" spans="1:7">
      <c r="A131" s="172"/>
      <c r="B131" s="115"/>
      <c r="C131" s="108"/>
      <c r="D131" s="109"/>
      <c r="E131" s="23"/>
      <c r="F131" s="89"/>
    </row>
    <row r="132" spans="1:7" ht="40.5" customHeight="1">
      <c r="A132" s="85">
        <f>COUNT($A$4:A131)+1</f>
        <v>21</v>
      </c>
      <c r="B132" s="86" t="s">
        <v>1</v>
      </c>
      <c r="C132" s="116"/>
      <c r="D132" s="185"/>
      <c r="E132" s="48"/>
      <c r="F132" s="89"/>
      <c r="G132" s="89"/>
    </row>
    <row r="133" spans="1:7" ht="13.15" customHeight="1">
      <c r="A133" s="85"/>
      <c r="B133" s="92" t="s">
        <v>183</v>
      </c>
      <c r="C133" s="116" t="s">
        <v>92</v>
      </c>
      <c r="D133" s="184">
        <v>0.5</v>
      </c>
      <c r="E133" s="23">
        <v>0</v>
      </c>
      <c r="F133" s="89">
        <f>D133*E133</f>
        <v>0</v>
      </c>
      <c r="G133" s="89"/>
    </row>
    <row r="134" spans="1:7" ht="13.15" customHeight="1">
      <c r="A134" s="85"/>
      <c r="B134" s="91" t="s">
        <v>184</v>
      </c>
      <c r="C134" s="116" t="s">
        <v>92</v>
      </c>
      <c r="D134" s="184">
        <v>0.5</v>
      </c>
      <c r="E134" s="23">
        <v>0</v>
      </c>
      <c r="F134" s="89">
        <f t="shared" ref="F134" si="7">D134*E134</f>
        <v>0</v>
      </c>
      <c r="G134" s="89"/>
    </row>
    <row r="135" spans="1:7">
      <c r="A135" s="85"/>
      <c r="B135" s="107"/>
      <c r="C135" s="116"/>
      <c r="D135" s="88"/>
      <c r="E135" s="23"/>
      <c r="F135" s="89"/>
    </row>
    <row r="136" spans="1:7" ht="27.75" customHeight="1">
      <c r="A136" s="85">
        <f>COUNT($A$4:A135)+1</f>
        <v>22</v>
      </c>
      <c r="B136" s="107" t="s">
        <v>203</v>
      </c>
      <c r="C136" s="116"/>
      <c r="D136" s="88"/>
      <c r="E136" s="23"/>
      <c r="F136" s="89"/>
    </row>
    <row r="137" spans="1:7" ht="15.6" customHeight="1">
      <c r="A137" s="178"/>
      <c r="B137" s="186" t="s">
        <v>202</v>
      </c>
      <c r="C137" s="187"/>
      <c r="D137" s="104"/>
      <c r="E137" s="23"/>
      <c r="F137" s="89"/>
    </row>
    <row r="138" spans="1:7" ht="15.6" customHeight="1">
      <c r="A138" s="178"/>
      <c r="B138" s="92" t="s">
        <v>183</v>
      </c>
      <c r="C138" s="116" t="s">
        <v>92</v>
      </c>
      <c r="D138" s="184">
        <v>0.5</v>
      </c>
      <c r="E138" s="23">
        <v>0</v>
      </c>
      <c r="F138" s="89">
        <f>D138*E138</f>
        <v>0</v>
      </c>
    </row>
    <row r="139" spans="1:7" ht="15.6" customHeight="1">
      <c r="A139" s="178"/>
      <c r="B139" s="91" t="s">
        <v>184</v>
      </c>
      <c r="C139" s="116" t="s">
        <v>92</v>
      </c>
      <c r="D139" s="184">
        <v>0.5</v>
      </c>
      <c r="E139" s="23">
        <v>0</v>
      </c>
      <c r="F139" s="89">
        <f t="shared" ref="F139" si="8">D139*E139</f>
        <v>0</v>
      </c>
    </row>
    <row r="140" spans="1:7" ht="15.6" customHeight="1">
      <c r="A140" s="178"/>
      <c r="B140" s="186" t="s">
        <v>204</v>
      </c>
      <c r="C140" s="116"/>
      <c r="D140" s="184"/>
      <c r="E140" s="23"/>
      <c r="F140" s="89"/>
    </row>
    <row r="141" spans="1:7" ht="15.6" customHeight="1">
      <c r="A141" s="178"/>
      <c r="B141" s="92" t="s">
        <v>183</v>
      </c>
      <c r="C141" s="116" t="s">
        <v>92</v>
      </c>
      <c r="D141" s="184">
        <v>0.5</v>
      </c>
      <c r="E141" s="23">
        <v>0</v>
      </c>
      <c r="F141" s="89">
        <f>D141*E141</f>
        <v>0</v>
      </c>
    </row>
    <row r="142" spans="1:7" ht="15.6" customHeight="1">
      <c r="A142" s="178"/>
      <c r="B142" s="91" t="s">
        <v>184</v>
      </c>
      <c r="C142" s="116" t="s">
        <v>92</v>
      </c>
      <c r="D142" s="184">
        <v>0.5</v>
      </c>
      <c r="E142" s="23">
        <v>0</v>
      </c>
      <c r="F142" s="89">
        <f t="shared" ref="F142" si="9">D142*E142</f>
        <v>0</v>
      </c>
    </row>
    <row r="143" spans="1:7" ht="15.6" customHeight="1">
      <c r="A143" s="178"/>
      <c r="B143" s="186" t="s">
        <v>205</v>
      </c>
      <c r="C143" s="187"/>
      <c r="D143" s="104"/>
      <c r="E143" s="23"/>
      <c r="F143" s="89"/>
    </row>
    <row r="144" spans="1:7" ht="15.6" customHeight="1">
      <c r="A144" s="85"/>
      <c r="B144" s="92" t="s">
        <v>183</v>
      </c>
      <c r="C144" s="116" t="s">
        <v>92</v>
      </c>
      <c r="D144" s="184">
        <v>6</v>
      </c>
      <c r="E144" s="23">
        <v>0</v>
      </c>
      <c r="F144" s="89">
        <f>D144*E144</f>
        <v>0</v>
      </c>
    </row>
    <row r="145" spans="1:6">
      <c r="A145" s="188"/>
      <c r="B145" s="91" t="s">
        <v>184</v>
      </c>
      <c r="C145" s="116" t="s">
        <v>92</v>
      </c>
      <c r="D145" s="184">
        <v>6</v>
      </c>
      <c r="E145" s="23">
        <v>0</v>
      </c>
      <c r="F145" s="89">
        <f t="shared" ref="F145" si="10">D145*E145</f>
        <v>0</v>
      </c>
    </row>
    <row r="146" spans="1:6">
      <c r="A146" s="188"/>
      <c r="B146" s="91"/>
      <c r="C146" s="116"/>
      <c r="D146" s="184"/>
      <c r="E146" s="23"/>
      <c r="F146" s="89"/>
    </row>
    <row r="147" spans="1:6" ht="53.25" customHeight="1">
      <c r="A147" s="85">
        <f>COUNT($A$4:A142)+1</f>
        <v>23</v>
      </c>
      <c r="B147" s="86" t="s">
        <v>61</v>
      </c>
      <c r="C147" s="116"/>
      <c r="D147" s="88"/>
      <c r="E147" s="23"/>
      <c r="F147" s="89"/>
    </row>
    <row r="148" spans="1:6" ht="13.9" customHeight="1">
      <c r="A148" s="85"/>
      <c r="B148" s="92" t="s">
        <v>183</v>
      </c>
      <c r="C148" s="116" t="s">
        <v>92</v>
      </c>
      <c r="D148" s="184">
        <v>0.5</v>
      </c>
      <c r="E148" s="23">
        <v>0</v>
      </c>
      <c r="F148" s="89">
        <f>D148*E148</f>
        <v>0</v>
      </c>
    </row>
    <row r="149" spans="1:6" ht="13.9" customHeight="1">
      <c r="A149" s="85"/>
      <c r="B149" s="91" t="s">
        <v>184</v>
      </c>
      <c r="C149" s="116" t="s">
        <v>92</v>
      </c>
      <c r="D149" s="184">
        <v>0.5</v>
      </c>
      <c r="E149" s="23">
        <v>0</v>
      </c>
      <c r="F149" s="89">
        <f t="shared" ref="F149" si="11">D149*E149</f>
        <v>0</v>
      </c>
    </row>
    <row r="150" spans="1:6">
      <c r="A150" s="172"/>
      <c r="B150" s="115"/>
      <c r="C150" s="108"/>
      <c r="D150" s="109"/>
      <c r="E150" s="23"/>
      <c r="F150" s="89"/>
    </row>
    <row r="151" spans="1:6" ht="27" customHeight="1">
      <c r="A151" s="85">
        <f>COUNT($A$4:A150)+1</f>
        <v>24</v>
      </c>
      <c r="B151" s="86" t="s">
        <v>25</v>
      </c>
      <c r="C151" s="116"/>
      <c r="D151" s="88"/>
      <c r="E151" s="23"/>
      <c r="F151" s="89"/>
    </row>
    <row r="152" spans="1:6" ht="13.9" customHeight="1">
      <c r="A152" s="85"/>
      <c r="B152" s="92" t="s">
        <v>183</v>
      </c>
      <c r="C152" s="116" t="s">
        <v>92</v>
      </c>
      <c r="D152" s="184">
        <v>0.5</v>
      </c>
      <c r="E152" s="23">
        <v>0</v>
      </c>
      <c r="F152" s="89">
        <f>D152*E152</f>
        <v>0</v>
      </c>
    </row>
    <row r="153" spans="1:6" ht="13.9" customHeight="1">
      <c r="A153" s="85"/>
      <c r="B153" s="91" t="s">
        <v>184</v>
      </c>
      <c r="C153" s="116" t="s">
        <v>92</v>
      </c>
      <c r="D153" s="184">
        <v>0.5</v>
      </c>
      <c r="E153" s="23">
        <v>0</v>
      </c>
      <c r="F153" s="89">
        <f t="shared" ref="F153" si="12">D153*E153</f>
        <v>0</v>
      </c>
    </row>
    <row r="154" spans="1:6">
      <c r="A154" s="172"/>
      <c r="B154" s="115"/>
      <c r="C154" s="108"/>
      <c r="D154" s="109"/>
      <c r="E154" s="27"/>
      <c r="F154" s="165"/>
    </row>
    <row r="155" spans="1:6" ht="25.5">
      <c r="A155" s="85">
        <f>COUNT($A$4:A154)+1</f>
        <v>25</v>
      </c>
      <c r="B155" s="86" t="s">
        <v>35</v>
      </c>
      <c r="C155" s="189" t="s">
        <v>29</v>
      </c>
      <c r="D155" s="190">
        <v>5</v>
      </c>
      <c r="E155" s="24"/>
      <c r="F155" s="152">
        <f>SUM(F4:F151)*D155/100</f>
        <v>0</v>
      </c>
    </row>
    <row r="156" spans="1:6">
      <c r="A156" s="172"/>
      <c r="B156" s="115"/>
      <c r="C156" s="108"/>
      <c r="D156" s="109"/>
      <c r="E156" s="27"/>
      <c r="F156" s="165"/>
    </row>
    <row r="157" spans="1:6" ht="53.25" customHeight="1">
      <c r="A157" s="85">
        <f>COUNT($A$4:A156)+1</f>
        <v>26</v>
      </c>
      <c r="B157" s="86" t="s">
        <v>21</v>
      </c>
      <c r="C157" s="189" t="s">
        <v>29</v>
      </c>
      <c r="D157" s="190">
        <v>5</v>
      </c>
      <c r="E157" s="22"/>
      <c r="F157" s="93">
        <f>SUM(F4:F151)*D157/100</f>
        <v>0</v>
      </c>
    </row>
    <row r="158" spans="1:6">
      <c r="A158" s="172"/>
      <c r="B158" s="115"/>
      <c r="C158" s="108"/>
      <c r="D158" s="165"/>
      <c r="E158" s="27"/>
      <c r="F158" s="165"/>
    </row>
    <row r="159" spans="1:6" ht="40.5" customHeight="1">
      <c r="A159" s="85">
        <f>COUNT($A$4:A158)+1</f>
        <v>27</v>
      </c>
      <c r="B159" s="86" t="s">
        <v>26</v>
      </c>
      <c r="C159" s="189" t="s">
        <v>29</v>
      </c>
      <c r="D159" s="190">
        <v>3</v>
      </c>
      <c r="E159" s="22"/>
      <c r="F159" s="93">
        <f>SUM(F4:F151)*D159/100</f>
        <v>0</v>
      </c>
    </row>
    <row r="160" spans="1:6">
      <c r="A160" s="115"/>
      <c r="B160" s="115"/>
      <c r="C160" s="108"/>
      <c r="D160" s="165"/>
      <c r="E160" s="21"/>
      <c r="F160" s="78"/>
    </row>
    <row r="161" spans="1:6" ht="13.5" thickBot="1">
      <c r="A161" s="154"/>
      <c r="B161" s="155" t="str">
        <f>$B$1&amp;" skupaj:"</f>
        <v>Ogrevanje skupaj:</v>
      </c>
      <c r="C161" s="156"/>
      <c r="D161" s="157"/>
      <c r="E161" s="44" t="s">
        <v>54</v>
      </c>
      <c r="F161" s="158">
        <f>SUM(F4:F159)</f>
        <v>0</v>
      </c>
    </row>
    <row r="162" spans="1:6" ht="13.5" thickTop="1">
      <c r="A162" s="191"/>
      <c r="B162" s="192"/>
      <c r="C162" s="193"/>
      <c r="D162" s="194"/>
      <c r="E162" s="6"/>
      <c r="F162" s="162"/>
    </row>
  </sheetData>
  <sheetProtection password="CC5C" sheet="1" objects="1" scenarios="1"/>
  <phoneticPr fontId="0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 &amp;10 503/21 - PZI&amp;C&amp;"Arial Narrow,Navadno"Popis del&amp;R&amp;"Arial Narrow,Navadno"&amp;P/&amp;N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56"/>
  <sheetViews>
    <sheetView view="pageBreakPreview" zoomScale="89" zoomScaleNormal="100" zoomScaleSheetLayoutView="89" workbookViewId="0">
      <selection activeCell="E28" sqref="E28"/>
    </sheetView>
  </sheetViews>
  <sheetFormatPr defaultColWidth="9.140625" defaultRowHeight="14.25"/>
  <cols>
    <col min="1" max="1" width="5.140625" style="199" customWidth="1"/>
    <col min="2" max="2" width="45" style="199" customWidth="1"/>
    <col min="3" max="3" width="4.7109375" style="232" customWidth="1"/>
    <col min="4" max="4" width="7.85546875" style="199" customWidth="1"/>
    <col min="5" max="5" width="11.5703125" style="4" customWidth="1"/>
    <col min="6" max="6" width="15" style="199" customWidth="1"/>
    <col min="7" max="16384" width="9.140625" style="199"/>
  </cols>
  <sheetData>
    <row r="1" spans="1:14">
      <c r="A1" s="71" t="s">
        <v>84</v>
      </c>
      <c r="B1" s="193" t="s">
        <v>40</v>
      </c>
      <c r="C1" s="161"/>
      <c r="D1" s="162"/>
      <c r="E1" s="47"/>
      <c r="F1" s="197"/>
      <c r="G1" s="183"/>
      <c r="H1" s="183"/>
      <c r="I1" s="183"/>
      <c r="J1" s="183"/>
      <c r="K1" s="183"/>
      <c r="L1" s="198"/>
      <c r="M1" s="183"/>
      <c r="N1" s="183"/>
    </row>
    <row r="2" spans="1:14">
      <c r="A2" s="183"/>
      <c r="B2" s="183"/>
      <c r="C2" s="200"/>
      <c r="D2" s="197"/>
      <c r="E2" s="47"/>
      <c r="F2" s="197"/>
      <c r="G2" s="183"/>
      <c r="H2" s="183"/>
      <c r="I2" s="183"/>
      <c r="J2" s="183"/>
      <c r="K2" s="183"/>
      <c r="L2" s="183"/>
      <c r="M2" s="183"/>
      <c r="N2" s="183"/>
    </row>
    <row r="3" spans="1:14" ht="25.5">
      <c r="A3" s="79" t="s">
        <v>60</v>
      </c>
      <c r="B3" s="80" t="s">
        <v>7</v>
      </c>
      <c r="C3" s="81" t="s">
        <v>5</v>
      </c>
      <c r="D3" s="82" t="s">
        <v>8</v>
      </c>
      <c r="E3" s="43" t="s">
        <v>88</v>
      </c>
      <c r="F3" s="83" t="s">
        <v>53</v>
      </c>
      <c r="G3" s="183"/>
      <c r="H3" s="183"/>
      <c r="I3" s="183"/>
      <c r="J3" s="183"/>
      <c r="K3" s="183"/>
      <c r="L3" s="183"/>
      <c r="M3" s="183"/>
      <c r="N3" s="183"/>
    </row>
    <row r="4" spans="1:14">
      <c r="A4" s="201"/>
      <c r="B4" s="202"/>
      <c r="C4" s="169"/>
      <c r="D4" s="203"/>
      <c r="E4" s="47"/>
      <c r="F4" s="197"/>
      <c r="G4" s="183"/>
      <c r="H4" s="183"/>
      <c r="I4" s="183"/>
      <c r="J4" s="183"/>
      <c r="K4" s="183"/>
      <c r="L4" s="183"/>
      <c r="M4" s="183"/>
      <c r="N4" s="183"/>
    </row>
    <row r="5" spans="1:14" ht="40.5" customHeight="1">
      <c r="A5" s="201"/>
      <c r="B5" s="92" t="s">
        <v>228</v>
      </c>
      <c r="C5" s="169"/>
      <c r="D5" s="203"/>
      <c r="E5" s="47"/>
      <c r="F5" s="197"/>
      <c r="G5" s="183"/>
      <c r="H5" s="183"/>
      <c r="I5" s="183"/>
      <c r="J5" s="183"/>
      <c r="K5" s="183"/>
      <c r="L5" s="183"/>
      <c r="M5" s="183"/>
      <c r="N5" s="183"/>
    </row>
    <row r="6" spans="1:14">
      <c r="A6" s="201"/>
      <c r="B6" s="202"/>
      <c r="C6" s="169"/>
      <c r="D6" s="203"/>
      <c r="E6" s="47"/>
      <c r="F6" s="197"/>
      <c r="G6" s="183"/>
      <c r="H6" s="183"/>
      <c r="I6" s="183"/>
      <c r="J6" s="183"/>
      <c r="K6" s="183"/>
      <c r="L6" s="183"/>
      <c r="M6" s="183"/>
      <c r="N6" s="183"/>
    </row>
    <row r="7" spans="1:14" ht="53.25" customHeight="1">
      <c r="A7" s="85">
        <f>COUNT($A$1:A4)+1</f>
        <v>1</v>
      </c>
      <c r="B7" s="86" t="s">
        <v>229</v>
      </c>
      <c r="C7" s="116"/>
      <c r="D7" s="88"/>
      <c r="E7" s="47"/>
      <c r="F7" s="197"/>
      <c r="G7" s="183"/>
      <c r="H7" s="183"/>
      <c r="I7" s="183"/>
      <c r="J7" s="183"/>
      <c r="K7" s="183"/>
      <c r="L7" s="183"/>
      <c r="M7" s="183"/>
      <c r="N7" s="183"/>
    </row>
    <row r="8" spans="1:14" ht="53.25" customHeight="1">
      <c r="A8" s="85"/>
      <c r="B8" s="182" t="s">
        <v>11</v>
      </c>
      <c r="C8" s="116"/>
      <c r="D8" s="88"/>
      <c r="E8" s="47"/>
      <c r="F8" s="197"/>
      <c r="G8" s="183"/>
      <c r="H8" s="183"/>
      <c r="I8" s="183"/>
      <c r="J8" s="183"/>
      <c r="K8" s="183"/>
      <c r="L8" s="183"/>
      <c r="M8" s="183"/>
      <c r="N8" s="183"/>
    </row>
    <row r="9" spans="1:14" ht="53.25" customHeight="1">
      <c r="A9" s="85"/>
      <c r="B9" s="95" t="s">
        <v>230</v>
      </c>
      <c r="C9" s="116"/>
      <c r="D9" s="88"/>
      <c r="E9" s="47"/>
      <c r="F9" s="197"/>
      <c r="G9" s="183"/>
      <c r="H9" s="183"/>
      <c r="I9" s="183"/>
      <c r="J9" s="183"/>
      <c r="K9" s="183"/>
      <c r="L9" s="183"/>
      <c r="M9" s="183"/>
      <c r="N9" s="183"/>
    </row>
    <row r="10" spans="1:14" ht="42" customHeight="1">
      <c r="A10" s="85"/>
      <c r="B10" s="95" t="s">
        <v>280</v>
      </c>
      <c r="C10" s="116"/>
      <c r="D10" s="88"/>
      <c r="E10" s="47"/>
      <c r="F10" s="197"/>
      <c r="G10" s="183"/>
      <c r="H10" s="183"/>
      <c r="I10" s="183"/>
      <c r="J10" s="183"/>
      <c r="K10" s="183"/>
      <c r="L10" s="183"/>
      <c r="M10" s="183"/>
      <c r="N10" s="183"/>
    </row>
    <row r="11" spans="1:14" ht="41.25">
      <c r="A11" s="85"/>
      <c r="B11" s="95" t="s">
        <v>281</v>
      </c>
      <c r="C11" s="116"/>
      <c r="D11" s="88"/>
      <c r="E11" s="47"/>
      <c r="F11" s="197"/>
      <c r="G11" s="183"/>
      <c r="H11" s="183"/>
      <c r="I11" s="183"/>
      <c r="J11" s="183"/>
      <c r="K11" s="183"/>
      <c r="L11" s="183"/>
      <c r="M11" s="183"/>
      <c r="N11" s="183"/>
    </row>
    <row r="12" spans="1:14" ht="27" customHeight="1">
      <c r="A12" s="85"/>
      <c r="B12" s="95" t="s">
        <v>231</v>
      </c>
      <c r="C12" s="116"/>
      <c r="D12" s="88"/>
      <c r="E12" s="47"/>
      <c r="F12" s="197"/>
      <c r="G12" s="183"/>
      <c r="H12" s="183"/>
      <c r="I12" s="183"/>
      <c r="J12" s="183"/>
      <c r="K12" s="183"/>
      <c r="L12" s="183"/>
      <c r="M12" s="183"/>
      <c r="N12" s="183"/>
    </row>
    <row r="13" spans="1:14" ht="27" customHeight="1">
      <c r="A13" s="85"/>
      <c r="B13" s="95" t="s">
        <v>232</v>
      </c>
      <c r="C13" s="116"/>
      <c r="D13" s="88"/>
      <c r="E13" s="47"/>
      <c r="F13" s="197"/>
      <c r="G13" s="183"/>
      <c r="H13" s="183"/>
      <c r="I13" s="183"/>
      <c r="J13" s="183"/>
      <c r="K13" s="183"/>
      <c r="L13" s="183"/>
      <c r="M13" s="183"/>
      <c r="N13" s="183"/>
    </row>
    <row r="14" spans="1:14">
      <c r="A14" s="85"/>
      <c r="B14" s="204" t="s">
        <v>233</v>
      </c>
      <c r="C14" s="116"/>
      <c r="D14" s="88"/>
      <c r="E14" s="47"/>
      <c r="F14" s="197"/>
      <c r="G14" s="183"/>
      <c r="H14" s="183"/>
      <c r="I14" s="183"/>
      <c r="J14" s="183"/>
      <c r="K14" s="183"/>
      <c r="L14" s="183"/>
      <c r="M14" s="183"/>
      <c r="N14" s="183"/>
    </row>
    <row r="15" spans="1:14" ht="41.25">
      <c r="A15" s="85"/>
      <c r="B15" s="204" t="s">
        <v>236</v>
      </c>
      <c r="C15" s="116"/>
      <c r="D15" s="88"/>
      <c r="E15" s="47"/>
      <c r="F15" s="197"/>
      <c r="G15" s="183"/>
      <c r="H15" s="183"/>
      <c r="I15" s="183"/>
      <c r="J15" s="183"/>
      <c r="K15" s="183"/>
      <c r="L15" s="183"/>
      <c r="M15" s="183"/>
      <c r="N15" s="183"/>
    </row>
    <row r="16" spans="1:14">
      <c r="A16" s="85"/>
      <c r="B16" s="182" t="s">
        <v>12</v>
      </c>
      <c r="C16" s="116"/>
      <c r="D16" s="88"/>
      <c r="E16" s="47"/>
      <c r="F16" s="197"/>
      <c r="G16" s="183"/>
      <c r="H16" s="183"/>
      <c r="I16" s="183"/>
      <c r="J16" s="183"/>
      <c r="K16" s="183"/>
      <c r="L16" s="183"/>
      <c r="M16" s="183"/>
      <c r="N16" s="183"/>
    </row>
    <row r="17" spans="1:14">
      <c r="A17" s="85"/>
      <c r="B17" s="95" t="s">
        <v>262</v>
      </c>
      <c r="C17" s="116"/>
      <c r="D17" s="88"/>
      <c r="E17" s="47"/>
      <c r="F17" s="197"/>
      <c r="G17" s="183"/>
      <c r="H17" s="183"/>
      <c r="I17" s="183"/>
      <c r="J17" s="183"/>
      <c r="K17" s="183"/>
      <c r="L17" s="183"/>
      <c r="M17" s="183"/>
      <c r="N17" s="183"/>
    </row>
    <row r="18" spans="1:14" ht="27" customHeight="1">
      <c r="A18" s="85"/>
      <c r="B18" s="182" t="s">
        <v>13</v>
      </c>
      <c r="C18" s="116"/>
      <c r="D18" s="88"/>
      <c r="E18" s="47"/>
      <c r="F18" s="197"/>
      <c r="G18" s="183"/>
      <c r="H18" s="183"/>
      <c r="I18" s="183"/>
      <c r="J18" s="183"/>
      <c r="K18" s="183"/>
      <c r="L18" s="183"/>
      <c r="M18" s="183"/>
      <c r="N18" s="183"/>
    </row>
    <row r="19" spans="1:14">
      <c r="A19" s="85"/>
      <c r="B19" s="95" t="s">
        <v>126</v>
      </c>
      <c r="C19" s="116"/>
      <c r="D19" s="88"/>
      <c r="E19" s="47"/>
      <c r="F19" s="197"/>
      <c r="G19" s="183"/>
      <c r="H19" s="183"/>
      <c r="I19" s="183"/>
      <c r="J19" s="183"/>
      <c r="K19" s="183"/>
      <c r="L19" s="183"/>
      <c r="M19" s="183"/>
      <c r="N19" s="183"/>
    </row>
    <row r="20" spans="1:14">
      <c r="A20" s="85"/>
      <c r="B20" s="182" t="s">
        <v>36</v>
      </c>
      <c r="C20" s="116"/>
      <c r="D20" s="88"/>
      <c r="E20" s="47"/>
      <c r="F20" s="197"/>
      <c r="G20" s="183"/>
      <c r="H20" s="183"/>
      <c r="I20" s="183"/>
      <c r="J20" s="183"/>
      <c r="K20" s="183"/>
      <c r="L20" s="183"/>
      <c r="M20" s="183"/>
      <c r="N20" s="183"/>
    </row>
    <row r="21" spans="1:14" ht="12.75" customHeight="1">
      <c r="A21" s="85"/>
      <c r="B21" s="182" t="s">
        <v>37</v>
      </c>
      <c r="C21" s="116"/>
      <c r="D21" s="88"/>
      <c r="E21" s="47"/>
      <c r="F21" s="197"/>
      <c r="G21" s="183"/>
      <c r="H21" s="183"/>
      <c r="I21" s="183"/>
      <c r="J21" s="183"/>
      <c r="K21" s="183"/>
      <c r="L21" s="183"/>
      <c r="M21" s="183"/>
      <c r="N21" s="183"/>
    </row>
    <row r="22" spans="1:14">
      <c r="A22" s="85"/>
      <c r="B22" s="95" t="s">
        <v>234</v>
      </c>
      <c r="C22" s="116"/>
      <c r="D22" s="88"/>
      <c r="E22" s="47"/>
      <c r="F22" s="197"/>
      <c r="G22" s="183"/>
      <c r="H22" s="183"/>
      <c r="I22" s="183"/>
      <c r="J22" s="183"/>
      <c r="K22" s="183"/>
      <c r="L22" s="183"/>
      <c r="M22" s="183"/>
      <c r="N22" s="183"/>
    </row>
    <row r="23" spans="1:14">
      <c r="A23" s="85"/>
      <c r="B23" s="182" t="s">
        <v>38</v>
      </c>
      <c r="C23" s="116"/>
      <c r="D23" s="88"/>
      <c r="E23" s="47"/>
      <c r="F23" s="197"/>
      <c r="G23" s="183"/>
      <c r="H23" s="183"/>
      <c r="I23" s="183"/>
      <c r="J23" s="183"/>
      <c r="K23" s="183"/>
      <c r="L23" s="183"/>
      <c r="M23" s="183"/>
      <c r="N23" s="183"/>
    </row>
    <row r="24" spans="1:14" ht="64.5" customHeight="1">
      <c r="A24" s="85"/>
      <c r="B24" s="95" t="s">
        <v>123</v>
      </c>
      <c r="C24" s="116"/>
      <c r="D24" s="88"/>
      <c r="E24" s="47"/>
      <c r="F24" s="197"/>
      <c r="G24" s="183"/>
      <c r="H24" s="183"/>
      <c r="I24" s="183"/>
      <c r="J24" s="183"/>
      <c r="K24" s="183"/>
      <c r="L24" s="183"/>
      <c r="M24" s="183"/>
      <c r="N24" s="183"/>
    </row>
    <row r="25" spans="1:14">
      <c r="A25" s="85"/>
      <c r="B25" s="182" t="s">
        <v>39</v>
      </c>
      <c r="C25" s="116"/>
      <c r="D25" s="88"/>
      <c r="E25" s="47"/>
      <c r="F25" s="197"/>
      <c r="G25" s="183"/>
      <c r="H25" s="183"/>
      <c r="I25" s="183"/>
      <c r="J25" s="183"/>
      <c r="K25" s="183"/>
      <c r="L25" s="183"/>
      <c r="M25" s="183"/>
      <c r="N25" s="183"/>
    </row>
    <row r="26" spans="1:14" ht="28.5" customHeight="1">
      <c r="A26" s="85"/>
      <c r="B26" s="205" t="s">
        <v>14</v>
      </c>
      <c r="C26" s="116"/>
      <c r="D26" s="88"/>
      <c r="E26" s="47"/>
      <c r="F26" s="197"/>
      <c r="G26" s="183"/>
      <c r="H26" s="183"/>
      <c r="I26" s="183"/>
      <c r="J26" s="183"/>
      <c r="K26" s="183"/>
      <c r="L26" s="183"/>
      <c r="M26" s="183"/>
      <c r="N26" s="183"/>
    </row>
    <row r="27" spans="1:14">
      <c r="A27" s="85"/>
      <c r="B27" s="92" t="s">
        <v>235</v>
      </c>
      <c r="C27" s="116" t="s">
        <v>92</v>
      </c>
      <c r="D27" s="88">
        <v>1</v>
      </c>
      <c r="E27" s="48">
        <v>0</v>
      </c>
      <c r="F27" s="89">
        <f>D27*E27</f>
        <v>0</v>
      </c>
      <c r="G27" s="183"/>
      <c r="H27" s="183"/>
      <c r="I27" s="183"/>
      <c r="J27" s="183"/>
      <c r="K27" s="183"/>
      <c r="L27" s="183"/>
      <c r="M27" s="183"/>
      <c r="N27" s="183"/>
    </row>
    <row r="28" spans="1:14">
      <c r="A28" s="85"/>
      <c r="B28" s="94"/>
      <c r="C28" s="116"/>
      <c r="D28" s="88"/>
      <c r="E28" s="48"/>
      <c r="F28" s="89"/>
      <c r="G28" s="183"/>
      <c r="H28" s="183"/>
      <c r="I28" s="183"/>
      <c r="J28" s="183"/>
      <c r="K28" s="183"/>
      <c r="L28" s="183"/>
      <c r="M28" s="183"/>
      <c r="N28" s="183"/>
    </row>
    <row r="29" spans="1:14" ht="40.5" customHeight="1">
      <c r="A29" s="85">
        <f>COUNT($A$1:A28)+1</f>
        <v>2</v>
      </c>
      <c r="B29" s="86" t="s">
        <v>18</v>
      </c>
      <c r="C29" s="116"/>
      <c r="D29" s="88"/>
      <c r="E29" s="47"/>
      <c r="F29" s="197"/>
      <c r="G29" s="183"/>
      <c r="H29" s="183"/>
      <c r="I29" s="183"/>
      <c r="J29" s="183"/>
      <c r="K29" s="183"/>
      <c r="L29" s="183"/>
      <c r="M29" s="183"/>
      <c r="N29" s="183"/>
    </row>
    <row r="30" spans="1:14">
      <c r="A30" s="85"/>
      <c r="B30" s="92" t="s">
        <v>282</v>
      </c>
      <c r="C30" s="116"/>
      <c r="D30" s="88"/>
      <c r="E30" s="47"/>
      <c r="F30" s="197"/>
      <c r="G30" s="183"/>
      <c r="H30" s="183"/>
      <c r="I30" s="183"/>
      <c r="J30" s="183"/>
      <c r="K30" s="183"/>
      <c r="L30" s="183"/>
      <c r="M30" s="183"/>
      <c r="N30" s="183"/>
    </row>
    <row r="31" spans="1:14">
      <c r="A31" s="85"/>
      <c r="B31" s="92" t="s">
        <v>128</v>
      </c>
      <c r="C31" s="116"/>
      <c r="D31" s="88"/>
      <c r="E31" s="47"/>
      <c r="F31" s="197"/>
      <c r="G31" s="183"/>
      <c r="H31" s="183"/>
      <c r="I31" s="183"/>
      <c r="J31" s="183"/>
      <c r="K31" s="183"/>
      <c r="L31" s="183"/>
      <c r="M31" s="183"/>
      <c r="N31" s="183"/>
    </row>
    <row r="32" spans="1:14">
      <c r="A32" s="85"/>
      <c r="B32" s="92" t="s">
        <v>127</v>
      </c>
      <c r="C32" s="116" t="s">
        <v>92</v>
      </c>
      <c r="D32" s="88">
        <v>1</v>
      </c>
      <c r="E32" s="48">
        <v>0</v>
      </c>
      <c r="F32" s="89">
        <f>D32*E32</f>
        <v>0</v>
      </c>
      <c r="G32" s="206"/>
      <c r="H32" s="183"/>
      <c r="I32" s="183"/>
      <c r="J32" s="183"/>
      <c r="K32" s="183"/>
      <c r="L32" s="183"/>
      <c r="M32" s="183"/>
      <c r="N32" s="183"/>
    </row>
    <row r="33" spans="1:14">
      <c r="A33" s="85"/>
      <c r="B33" s="207"/>
      <c r="C33" s="116"/>
      <c r="D33" s="208"/>
      <c r="E33" s="47"/>
      <c r="F33" s="197"/>
      <c r="G33" s="183"/>
      <c r="H33" s="183"/>
      <c r="I33" s="183"/>
      <c r="J33" s="183"/>
      <c r="K33" s="183"/>
      <c r="L33" s="183"/>
      <c r="M33" s="183"/>
      <c r="N33" s="183"/>
    </row>
    <row r="34" spans="1:14" ht="40.5" customHeight="1">
      <c r="A34" s="85">
        <f>COUNT($A$1:A33)+1</f>
        <v>3</v>
      </c>
      <c r="B34" s="86" t="s">
        <v>121</v>
      </c>
      <c r="C34" s="116"/>
      <c r="D34" s="208"/>
      <c r="E34" s="47"/>
      <c r="F34" s="197"/>
      <c r="G34" s="183"/>
      <c r="H34" s="183"/>
      <c r="I34" s="183"/>
      <c r="J34" s="183"/>
      <c r="K34" s="183"/>
      <c r="L34" s="183"/>
      <c r="M34" s="183"/>
      <c r="N34" s="183"/>
    </row>
    <row r="35" spans="1:14">
      <c r="A35" s="85"/>
      <c r="B35" s="95" t="s">
        <v>132</v>
      </c>
      <c r="C35" s="133"/>
      <c r="D35" s="209"/>
      <c r="E35" s="55"/>
      <c r="F35" s="210"/>
      <c r="G35" s="183"/>
      <c r="H35" s="183"/>
      <c r="I35" s="183"/>
      <c r="J35" s="183"/>
      <c r="K35" s="183"/>
      <c r="L35" s="183"/>
      <c r="M35" s="183"/>
      <c r="N35" s="183"/>
    </row>
    <row r="36" spans="1:14">
      <c r="A36" s="85"/>
      <c r="B36" s="92" t="s">
        <v>108</v>
      </c>
      <c r="C36" s="133" t="s">
        <v>92</v>
      </c>
      <c r="D36" s="98">
        <v>1</v>
      </c>
      <c r="E36" s="53">
        <v>0</v>
      </c>
      <c r="F36" s="99">
        <f>D36*E36</f>
        <v>0</v>
      </c>
      <c r="G36" s="183"/>
      <c r="H36" s="183"/>
      <c r="I36" s="183"/>
      <c r="J36" s="183"/>
      <c r="K36" s="183"/>
      <c r="L36" s="183"/>
      <c r="M36" s="183"/>
      <c r="N36" s="183"/>
    </row>
    <row r="37" spans="1:14">
      <c r="A37" s="85"/>
      <c r="B37" s="86"/>
      <c r="C37" s="116"/>
      <c r="D37" s="88"/>
      <c r="E37" s="48"/>
      <c r="F37" s="89"/>
      <c r="G37" s="206"/>
      <c r="H37" s="183"/>
      <c r="I37" s="183"/>
      <c r="J37" s="183"/>
      <c r="K37" s="183"/>
      <c r="L37" s="183"/>
      <c r="M37" s="183"/>
      <c r="N37" s="183"/>
    </row>
    <row r="38" spans="1:14" ht="90.75" customHeight="1">
      <c r="A38" s="85">
        <f>COUNT($A$1:A37)+1</f>
        <v>4</v>
      </c>
      <c r="B38" s="62" t="s">
        <v>256</v>
      </c>
      <c r="C38" s="63"/>
      <c r="D38" s="64"/>
      <c r="E38" s="56"/>
      <c r="F38" s="99"/>
      <c r="G38" s="206"/>
      <c r="H38" s="183"/>
      <c r="I38" s="183"/>
      <c r="J38" s="183"/>
      <c r="K38" s="183"/>
      <c r="L38" s="183"/>
      <c r="M38" s="183"/>
      <c r="N38" s="183"/>
    </row>
    <row r="39" spans="1:14" ht="29.25" customHeight="1">
      <c r="A39" s="85"/>
      <c r="B39" s="65" t="s">
        <v>257</v>
      </c>
      <c r="C39" s="63"/>
      <c r="D39" s="64"/>
      <c r="E39" s="56"/>
      <c r="F39" s="99"/>
      <c r="G39" s="206"/>
      <c r="H39" s="183"/>
      <c r="I39" s="183"/>
      <c r="J39" s="183"/>
      <c r="K39" s="183"/>
      <c r="L39" s="183"/>
      <c r="M39" s="183"/>
      <c r="N39" s="183"/>
    </row>
    <row r="40" spans="1:14" ht="27" customHeight="1">
      <c r="A40" s="85"/>
      <c r="B40" s="66" t="s">
        <v>258</v>
      </c>
      <c r="C40" s="63" t="s">
        <v>92</v>
      </c>
      <c r="D40" s="64">
        <v>1</v>
      </c>
      <c r="E40" s="58">
        <v>0</v>
      </c>
      <c r="F40" s="99">
        <f>D40*E40</f>
        <v>0</v>
      </c>
      <c r="G40" s="206"/>
      <c r="H40" s="183"/>
      <c r="I40" s="183"/>
      <c r="J40" s="183"/>
      <c r="K40" s="183"/>
      <c r="L40" s="183"/>
      <c r="M40" s="183"/>
      <c r="N40" s="183"/>
    </row>
    <row r="41" spans="1:14">
      <c r="A41" s="85"/>
      <c r="B41" s="96"/>
      <c r="C41" s="133"/>
      <c r="D41" s="98"/>
      <c r="E41" s="67"/>
      <c r="F41" s="99"/>
      <c r="G41" s="206"/>
      <c r="H41" s="183"/>
      <c r="I41" s="183"/>
      <c r="J41" s="183"/>
      <c r="K41" s="183"/>
      <c r="L41" s="183"/>
      <c r="M41" s="183"/>
      <c r="N41" s="183"/>
    </row>
    <row r="42" spans="1:14" ht="78" customHeight="1">
      <c r="A42" s="85">
        <f>COUNT($A$1:A41)+1</f>
        <v>5</v>
      </c>
      <c r="B42" s="86" t="s">
        <v>16</v>
      </c>
      <c r="C42" s="133"/>
      <c r="D42" s="98"/>
      <c r="E42" s="61"/>
      <c r="F42" s="99"/>
      <c r="G42" s="206"/>
      <c r="H42" s="183"/>
      <c r="I42" s="183"/>
      <c r="J42" s="183"/>
      <c r="K42" s="183"/>
      <c r="L42" s="183"/>
      <c r="M42" s="183"/>
      <c r="N42" s="183"/>
    </row>
    <row r="43" spans="1:14">
      <c r="A43" s="85"/>
      <c r="B43" s="92" t="s">
        <v>106</v>
      </c>
      <c r="C43" s="133"/>
      <c r="D43" s="98"/>
      <c r="E43" s="61"/>
      <c r="F43" s="99"/>
      <c r="G43" s="206"/>
      <c r="H43" s="183"/>
      <c r="I43" s="183"/>
      <c r="J43" s="183"/>
      <c r="K43" s="183"/>
      <c r="L43" s="183"/>
      <c r="M43" s="183"/>
      <c r="N43" s="183"/>
    </row>
    <row r="44" spans="1:14">
      <c r="A44" s="85"/>
      <c r="B44" s="212" t="s">
        <v>17</v>
      </c>
      <c r="C44" s="133" t="s">
        <v>6</v>
      </c>
      <c r="D44" s="98">
        <v>5</v>
      </c>
      <c r="E44" s="61">
        <v>0</v>
      </c>
      <c r="F44" s="99">
        <f t="shared" ref="F44" si="0">D44*E44</f>
        <v>0</v>
      </c>
      <c r="G44" s="206"/>
      <c r="H44" s="183"/>
      <c r="I44" s="183"/>
      <c r="J44" s="183"/>
      <c r="K44" s="183"/>
      <c r="L44" s="183"/>
      <c r="M44" s="183"/>
      <c r="N44" s="183"/>
    </row>
    <row r="45" spans="1:14">
      <c r="A45" s="85"/>
      <c r="B45" s="135"/>
      <c r="C45" s="133"/>
      <c r="D45" s="98"/>
      <c r="E45" s="61"/>
      <c r="F45" s="99"/>
      <c r="G45" s="206"/>
      <c r="H45" s="183"/>
      <c r="I45" s="183"/>
      <c r="J45" s="183"/>
      <c r="K45" s="183"/>
      <c r="L45" s="183"/>
      <c r="M45" s="183"/>
      <c r="N45" s="183"/>
    </row>
    <row r="46" spans="1:14" ht="115.5" customHeight="1">
      <c r="A46" s="85">
        <f>COUNT($A$1:A45)+1</f>
        <v>6</v>
      </c>
      <c r="B46" s="86" t="s">
        <v>259</v>
      </c>
      <c r="C46" s="63" t="s">
        <v>92</v>
      </c>
      <c r="D46" s="213">
        <v>5</v>
      </c>
      <c r="E46" s="58">
        <v>0</v>
      </c>
      <c r="F46" s="99">
        <f>D46*E46</f>
        <v>0</v>
      </c>
      <c r="G46" s="206"/>
      <c r="H46" s="183"/>
      <c r="I46" s="183"/>
      <c r="J46" s="183"/>
      <c r="K46" s="183"/>
      <c r="L46" s="183"/>
      <c r="M46" s="183"/>
      <c r="N46" s="183"/>
    </row>
    <row r="47" spans="1:14">
      <c r="A47" s="85"/>
      <c r="B47" s="86"/>
      <c r="C47" s="116"/>
      <c r="D47" s="88"/>
      <c r="E47" s="48"/>
      <c r="F47" s="89"/>
      <c r="G47" s="206"/>
      <c r="H47" s="183"/>
      <c r="I47" s="183"/>
      <c r="J47" s="183"/>
      <c r="K47" s="183"/>
      <c r="L47" s="183"/>
      <c r="M47" s="183"/>
      <c r="N47" s="183"/>
    </row>
    <row r="48" spans="1:14" ht="78" customHeight="1">
      <c r="A48" s="85">
        <f>COUNT($A$1:A47)+1</f>
        <v>7</v>
      </c>
      <c r="B48" s="86" t="s">
        <v>79</v>
      </c>
      <c r="C48" s="116"/>
      <c r="D48" s="88"/>
      <c r="E48" s="48"/>
      <c r="F48" s="89"/>
      <c r="G48" s="214"/>
      <c r="H48" s="183"/>
      <c r="I48" s="197"/>
      <c r="J48" s="197"/>
      <c r="K48" s="197"/>
      <c r="L48" s="197"/>
      <c r="M48" s="183"/>
      <c r="N48" s="183"/>
    </row>
    <row r="49" spans="1:14">
      <c r="A49" s="85"/>
      <c r="B49" s="96" t="s">
        <v>237</v>
      </c>
      <c r="C49" s="116" t="s">
        <v>6</v>
      </c>
      <c r="D49" s="88">
        <v>93</v>
      </c>
      <c r="E49" s="48">
        <v>0</v>
      </c>
      <c r="F49" s="89">
        <f t="shared" ref="F49:F66" si="1">D49*E49</f>
        <v>0</v>
      </c>
      <c r="G49" s="206"/>
      <c r="H49" s="183"/>
      <c r="I49" s="183"/>
      <c r="J49" s="215"/>
      <c r="K49" s="215"/>
      <c r="L49" s="216"/>
      <c r="M49" s="183"/>
      <c r="N49" s="183"/>
    </row>
    <row r="50" spans="1:14">
      <c r="A50" s="85"/>
      <c r="B50" s="96" t="s">
        <v>238</v>
      </c>
      <c r="C50" s="116" t="s">
        <v>6</v>
      </c>
      <c r="D50" s="88">
        <v>29</v>
      </c>
      <c r="E50" s="48">
        <v>0</v>
      </c>
      <c r="F50" s="89">
        <f t="shared" ref="F50:F59" si="2">D50*E50</f>
        <v>0</v>
      </c>
      <c r="G50" s="206"/>
      <c r="H50" s="183"/>
      <c r="I50" s="183"/>
      <c r="J50" s="215"/>
      <c r="K50" s="215"/>
      <c r="L50" s="216"/>
      <c r="M50" s="183"/>
      <c r="N50" s="183"/>
    </row>
    <row r="51" spans="1:14">
      <c r="A51" s="85"/>
      <c r="B51" s="96" t="s">
        <v>239</v>
      </c>
      <c r="C51" s="116" t="s">
        <v>6</v>
      </c>
      <c r="D51" s="88">
        <v>11</v>
      </c>
      <c r="E51" s="48">
        <v>0</v>
      </c>
      <c r="F51" s="89">
        <f t="shared" si="2"/>
        <v>0</v>
      </c>
      <c r="G51" s="206"/>
      <c r="H51" s="183"/>
      <c r="I51" s="183"/>
      <c r="J51" s="215"/>
      <c r="K51" s="215"/>
      <c r="L51" s="216"/>
      <c r="M51" s="183"/>
      <c r="N51" s="183"/>
    </row>
    <row r="52" spans="1:14">
      <c r="A52" s="85"/>
      <c r="B52" s="96" t="s">
        <v>247</v>
      </c>
      <c r="C52" s="116" t="s">
        <v>6</v>
      </c>
      <c r="D52" s="88">
        <v>3</v>
      </c>
      <c r="E52" s="48">
        <v>0</v>
      </c>
      <c r="F52" s="89">
        <f t="shared" ref="F52" si="3">D52*E52</f>
        <v>0</v>
      </c>
      <c r="G52" s="206"/>
      <c r="H52" s="183"/>
      <c r="I52" s="183"/>
      <c r="J52" s="215"/>
      <c r="K52" s="215"/>
      <c r="L52" s="216"/>
      <c r="M52" s="183"/>
      <c r="N52" s="183"/>
    </row>
    <row r="53" spans="1:14">
      <c r="A53" s="85"/>
      <c r="B53" s="96" t="s">
        <v>241</v>
      </c>
      <c r="C53" s="116" t="s">
        <v>6</v>
      </c>
      <c r="D53" s="88">
        <v>7</v>
      </c>
      <c r="E53" s="48">
        <v>0</v>
      </c>
      <c r="F53" s="89">
        <f t="shared" si="2"/>
        <v>0</v>
      </c>
      <c r="G53" s="206"/>
      <c r="H53" s="183"/>
      <c r="I53" s="183"/>
      <c r="J53" s="215"/>
      <c r="K53" s="215"/>
      <c r="L53" s="216"/>
      <c r="M53" s="183"/>
      <c r="N53" s="183"/>
    </row>
    <row r="54" spans="1:14">
      <c r="A54" s="85"/>
      <c r="B54" s="96" t="s">
        <v>240</v>
      </c>
      <c r="C54" s="116" t="s">
        <v>6</v>
      </c>
      <c r="D54" s="88">
        <v>2</v>
      </c>
      <c r="E54" s="48">
        <v>0</v>
      </c>
      <c r="F54" s="89">
        <f t="shared" ref="F54" si="4">D54*E54</f>
        <v>0</v>
      </c>
      <c r="G54" s="206"/>
      <c r="H54" s="183"/>
      <c r="I54" s="183"/>
      <c r="J54" s="215"/>
      <c r="K54" s="215"/>
      <c r="L54" s="216"/>
      <c r="M54" s="183"/>
      <c r="N54" s="183"/>
    </row>
    <row r="55" spans="1:14">
      <c r="A55" s="85"/>
      <c r="B55" s="96" t="s">
        <v>242</v>
      </c>
      <c r="C55" s="116" t="s">
        <v>6</v>
      </c>
      <c r="D55" s="88">
        <v>15</v>
      </c>
      <c r="E55" s="48">
        <v>0</v>
      </c>
      <c r="F55" s="89">
        <f t="shared" si="2"/>
        <v>0</v>
      </c>
      <c r="G55" s="206"/>
      <c r="H55" s="183"/>
      <c r="I55" s="183"/>
      <c r="J55" s="215"/>
      <c r="K55" s="215"/>
      <c r="L55" s="216"/>
      <c r="M55" s="183"/>
      <c r="N55" s="183"/>
    </row>
    <row r="56" spans="1:14">
      <c r="A56" s="85"/>
      <c r="B56" s="96" t="s">
        <v>163</v>
      </c>
      <c r="C56" s="116" t="s">
        <v>6</v>
      </c>
      <c r="D56" s="88">
        <v>14</v>
      </c>
      <c r="E56" s="48">
        <v>0</v>
      </c>
      <c r="F56" s="89">
        <f t="shared" si="2"/>
        <v>0</v>
      </c>
      <c r="G56" s="206"/>
      <c r="H56" s="183"/>
      <c r="I56" s="183"/>
      <c r="J56" s="215"/>
      <c r="K56" s="215"/>
      <c r="L56" s="216"/>
      <c r="M56" s="183"/>
      <c r="N56" s="183"/>
    </row>
    <row r="57" spans="1:14">
      <c r="A57" s="85"/>
      <c r="B57" s="96" t="s">
        <v>243</v>
      </c>
      <c r="C57" s="116" t="s">
        <v>6</v>
      </c>
      <c r="D57" s="88">
        <v>19</v>
      </c>
      <c r="E57" s="48">
        <v>0</v>
      </c>
      <c r="F57" s="89">
        <f t="shared" si="2"/>
        <v>0</v>
      </c>
      <c r="G57" s="206"/>
      <c r="H57" s="183"/>
      <c r="I57" s="183"/>
      <c r="J57" s="215"/>
      <c r="K57" s="215"/>
      <c r="L57" s="216"/>
      <c r="M57" s="183"/>
      <c r="N57" s="183"/>
    </row>
    <row r="58" spans="1:14">
      <c r="A58" s="85"/>
      <c r="B58" s="142" t="s">
        <v>80</v>
      </c>
      <c r="C58" s="116" t="s">
        <v>6</v>
      </c>
      <c r="D58" s="88">
        <v>4</v>
      </c>
      <c r="E58" s="48">
        <v>0</v>
      </c>
      <c r="F58" s="89">
        <f t="shared" si="2"/>
        <v>0</v>
      </c>
      <c r="G58" s="206"/>
      <c r="H58" s="183"/>
      <c r="I58" s="183"/>
      <c r="J58" s="215"/>
      <c r="K58" s="215"/>
      <c r="L58" s="216"/>
      <c r="M58" s="183"/>
      <c r="N58" s="183"/>
    </row>
    <row r="59" spans="1:14">
      <c r="A59" s="85"/>
      <c r="B59" s="96" t="s">
        <v>244</v>
      </c>
      <c r="C59" s="116" t="s">
        <v>6</v>
      </c>
      <c r="D59" s="88">
        <v>11</v>
      </c>
      <c r="E59" s="48">
        <v>0</v>
      </c>
      <c r="F59" s="89">
        <f t="shared" si="2"/>
        <v>0</v>
      </c>
      <c r="G59" s="206"/>
      <c r="H59" s="183"/>
      <c r="I59" s="183"/>
      <c r="J59" s="215"/>
      <c r="K59" s="215"/>
      <c r="L59" s="216"/>
      <c r="M59" s="183"/>
      <c r="N59" s="183"/>
    </row>
    <row r="60" spans="1:14">
      <c r="A60" s="85"/>
      <c r="B60" s="96" t="s">
        <v>245</v>
      </c>
      <c r="C60" s="116" t="s">
        <v>6</v>
      </c>
      <c r="D60" s="88">
        <v>5</v>
      </c>
      <c r="E60" s="48">
        <v>0</v>
      </c>
      <c r="F60" s="89">
        <f t="shared" si="1"/>
        <v>0</v>
      </c>
      <c r="G60" s="206"/>
      <c r="H60" s="183"/>
      <c r="I60" s="183"/>
      <c r="J60" s="215"/>
      <c r="K60" s="215"/>
      <c r="L60" s="216"/>
      <c r="M60" s="183"/>
      <c r="N60" s="183"/>
    </row>
    <row r="61" spans="1:14">
      <c r="A61" s="85"/>
      <c r="B61" s="142" t="s">
        <v>81</v>
      </c>
      <c r="C61" s="116" t="s">
        <v>6</v>
      </c>
      <c r="D61" s="88">
        <v>5</v>
      </c>
      <c r="E61" s="48">
        <v>0</v>
      </c>
      <c r="F61" s="89">
        <f t="shared" ref="F61:F62" si="5">D61*E61</f>
        <v>0</v>
      </c>
      <c r="G61" s="206"/>
      <c r="H61" s="183"/>
      <c r="I61" s="183"/>
      <c r="J61" s="215"/>
      <c r="K61" s="215"/>
      <c r="L61" s="216"/>
      <c r="M61" s="183"/>
      <c r="N61" s="183"/>
    </row>
    <row r="62" spans="1:14">
      <c r="A62" s="85"/>
      <c r="B62" s="96" t="s">
        <v>246</v>
      </c>
      <c r="C62" s="116" t="s">
        <v>6</v>
      </c>
      <c r="D62" s="88">
        <v>3</v>
      </c>
      <c r="E62" s="48">
        <v>0</v>
      </c>
      <c r="F62" s="89">
        <f t="shared" si="5"/>
        <v>0</v>
      </c>
      <c r="G62" s="206"/>
      <c r="H62" s="183"/>
      <c r="I62" s="183"/>
      <c r="J62" s="215"/>
      <c r="K62" s="215"/>
      <c r="L62" s="216"/>
      <c r="M62" s="183"/>
      <c r="N62" s="183"/>
    </row>
    <row r="63" spans="1:14">
      <c r="A63" s="85"/>
      <c r="B63" s="142" t="s">
        <v>82</v>
      </c>
      <c r="C63" s="116" t="s">
        <v>6</v>
      </c>
      <c r="D63" s="88">
        <v>4</v>
      </c>
      <c r="E63" s="48">
        <v>0</v>
      </c>
      <c r="F63" s="89">
        <f t="shared" si="1"/>
        <v>0</v>
      </c>
      <c r="G63" s="206"/>
      <c r="H63" s="183"/>
      <c r="I63" s="183"/>
      <c r="J63" s="215"/>
      <c r="K63" s="215"/>
      <c r="L63" s="216"/>
      <c r="M63" s="183"/>
      <c r="N63" s="183"/>
    </row>
    <row r="64" spans="1:14">
      <c r="A64" s="85"/>
      <c r="B64" s="96" t="s">
        <v>164</v>
      </c>
      <c r="C64" s="116" t="s">
        <v>6</v>
      </c>
      <c r="D64" s="88">
        <v>5</v>
      </c>
      <c r="E64" s="48">
        <v>0</v>
      </c>
      <c r="F64" s="89">
        <f>D64*E64</f>
        <v>0</v>
      </c>
      <c r="G64" s="206"/>
      <c r="H64" s="183"/>
      <c r="I64" s="183"/>
      <c r="J64" s="215"/>
      <c r="K64" s="215"/>
      <c r="L64" s="216"/>
      <c r="M64" s="183"/>
      <c r="N64" s="183"/>
    </row>
    <row r="65" spans="1:14">
      <c r="A65" s="85"/>
      <c r="B65" s="142" t="s">
        <v>83</v>
      </c>
      <c r="C65" s="116" t="s">
        <v>6</v>
      </c>
      <c r="D65" s="88">
        <v>4</v>
      </c>
      <c r="E65" s="48">
        <v>0</v>
      </c>
      <c r="F65" s="89">
        <f t="shared" si="1"/>
        <v>0</v>
      </c>
      <c r="G65" s="206"/>
      <c r="H65" s="183"/>
      <c r="I65" s="183"/>
      <c r="J65" s="215"/>
      <c r="K65" s="215"/>
      <c r="L65" s="216"/>
      <c r="M65" s="183"/>
      <c r="N65" s="183"/>
    </row>
    <row r="66" spans="1:14">
      <c r="A66" s="85"/>
      <c r="B66" s="96" t="s">
        <v>248</v>
      </c>
      <c r="C66" s="116" t="s">
        <v>6</v>
      </c>
      <c r="D66" s="88">
        <v>2</v>
      </c>
      <c r="E66" s="48">
        <v>0</v>
      </c>
      <c r="F66" s="89">
        <f t="shared" si="1"/>
        <v>0</v>
      </c>
      <c r="G66" s="206"/>
      <c r="H66" s="183"/>
      <c r="I66" s="183"/>
      <c r="J66" s="215"/>
      <c r="K66" s="215"/>
      <c r="L66" s="216"/>
      <c r="M66" s="183"/>
      <c r="N66" s="183"/>
    </row>
    <row r="67" spans="1:14">
      <c r="A67" s="85"/>
      <c r="B67" s="142"/>
      <c r="C67" s="116"/>
      <c r="D67" s="88"/>
      <c r="E67" s="47"/>
      <c r="F67" s="197"/>
      <c r="G67" s="183"/>
      <c r="H67" s="183"/>
      <c r="I67" s="217"/>
      <c r="J67" s="183"/>
      <c r="K67" s="217"/>
      <c r="L67" s="183"/>
      <c r="M67" s="183"/>
      <c r="N67" s="183"/>
    </row>
    <row r="68" spans="1:14" ht="78" customHeight="1">
      <c r="A68" s="85">
        <f>COUNT($A$1:A67)+1</f>
        <v>8</v>
      </c>
      <c r="B68" s="107" t="s">
        <v>22</v>
      </c>
      <c r="C68" s="200"/>
      <c r="D68" s="218"/>
      <c r="E68" s="47"/>
      <c r="F68" s="197"/>
      <c r="G68" s="197"/>
      <c r="H68" s="197"/>
      <c r="I68" s="197"/>
      <c r="J68" s="183"/>
      <c r="K68" s="183"/>
      <c r="L68" s="183"/>
      <c r="M68" s="183"/>
      <c r="N68" s="183"/>
    </row>
    <row r="69" spans="1:14">
      <c r="A69" s="85"/>
      <c r="B69" s="96" t="s">
        <v>30</v>
      </c>
      <c r="C69" s="116" t="s">
        <v>6</v>
      </c>
      <c r="D69" s="88">
        <v>33</v>
      </c>
      <c r="E69" s="48">
        <v>0</v>
      </c>
      <c r="F69" s="89">
        <f t="shared" ref="F69" si="6">D69*E69</f>
        <v>0</v>
      </c>
      <c r="G69" s="183"/>
      <c r="H69" s="215"/>
      <c r="I69" s="215"/>
      <c r="J69" s="183"/>
      <c r="K69" s="183"/>
      <c r="L69" s="183"/>
      <c r="M69" s="183"/>
      <c r="N69" s="183"/>
    </row>
    <row r="70" spans="1:14">
      <c r="A70" s="85"/>
      <c r="B70" s="142" t="s">
        <v>3</v>
      </c>
      <c r="C70" s="116" t="s">
        <v>6</v>
      </c>
      <c r="D70" s="88">
        <v>10</v>
      </c>
      <c r="E70" s="48">
        <v>0</v>
      </c>
      <c r="F70" s="89">
        <f t="shared" ref="F70:F74" si="7">D70*E70</f>
        <v>0</v>
      </c>
      <c r="G70" s="183"/>
      <c r="H70" s="215"/>
      <c r="I70" s="215"/>
      <c r="J70" s="183"/>
      <c r="K70" s="183"/>
      <c r="L70" s="183"/>
      <c r="M70" s="183"/>
      <c r="N70" s="183"/>
    </row>
    <row r="71" spans="1:14">
      <c r="A71" s="85"/>
      <c r="B71" s="142" t="s">
        <v>57</v>
      </c>
      <c r="C71" s="116" t="s">
        <v>6</v>
      </c>
      <c r="D71" s="88">
        <v>7</v>
      </c>
      <c r="E71" s="48">
        <v>0</v>
      </c>
      <c r="F71" s="89">
        <f t="shared" si="7"/>
        <v>0</v>
      </c>
      <c r="G71" s="183"/>
      <c r="H71" s="215"/>
      <c r="I71" s="215"/>
      <c r="J71" s="183"/>
      <c r="K71" s="183"/>
      <c r="L71" s="183"/>
      <c r="M71" s="183"/>
      <c r="N71" s="183"/>
    </row>
    <row r="72" spans="1:14">
      <c r="A72" s="85"/>
      <c r="B72" s="142" t="s">
        <v>33</v>
      </c>
      <c r="C72" s="116" t="s">
        <v>6</v>
      </c>
      <c r="D72" s="88">
        <v>3</v>
      </c>
      <c r="E72" s="48">
        <v>0</v>
      </c>
      <c r="F72" s="89">
        <f t="shared" si="7"/>
        <v>0</v>
      </c>
      <c r="G72" s="183"/>
      <c r="H72" s="215"/>
      <c r="I72" s="215"/>
      <c r="J72" s="183"/>
      <c r="K72" s="183"/>
      <c r="L72" s="183"/>
      <c r="M72" s="183"/>
      <c r="N72" s="183"/>
    </row>
    <row r="73" spans="1:14">
      <c r="A73" s="85"/>
      <c r="B73" s="142" t="s">
        <v>23</v>
      </c>
      <c r="C73" s="116" t="s">
        <v>6</v>
      </c>
      <c r="D73" s="88">
        <v>4</v>
      </c>
      <c r="E73" s="48">
        <v>0</v>
      </c>
      <c r="F73" s="89">
        <f t="shared" si="7"/>
        <v>0</v>
      </c>
      <c r="G73" s="183"/>
      <c r="H73" s="215"/>
      <c r="I73" s="215"/>
      <c r="J73" s="183"/>
      <c r="K73" s="183"/>
      <c r="L73" s="183"/>
      <c r="M73" s="183"/>
      <c r="N73" s="183"/>
    </row>
    <row r="74" spans="1:14">
      <c r="A74" s="85"/>
      <c r="B74" s="142" t="s">
        <v>24</v>
      </c>
      <c r="C74" s="116" t="s">
        <v>6</v>
      </c>
      <c r="D74" s="88">
        <v>2</v>
      </c>
      <c r="E74" s="48">
        <v>0</v>
      </c>
      <c r="F74" s="89">
        <f t="shared" si="7"/>
        <v>0</v>
      </c>
      <c r="G74" s="183"/>
      <c r="H74" s="215"/>
      <c r="I74" s="215"/>
      <c r="J74" s="183"/>
      <c r="K74" s="183"/>
      <c r="L74" s="183"/>
      <c r="M74" s="183"/>
      <c r="N74" s="183"/>
    </row>
    <row r="75" spans="1:14">
      <c r="A75" s="85"/>
      <c r="B75" s="207"/>
      <c r="C75" s="116"/>
      <c r="D75" s="208"/>
      <c r="E75" s="48"/>
      <c r="F75" s="89"/>
      <c r="G75" s="183"/>
      <c r="H75" s="183"/>
      <c r="I75" s="217"/>
      <c r="J75" s="183"/>
      <c r="K75" s="183"/>
      <c r="L75" s="183"/>
      <c r="M75" s="183"/>
      <c r="N75" s="183"/>
    </row>
    <row r="76" spans="1:14" ht="52.5" customHeight="1">
      <c r="A76" s="85">
        <f>COUNT($A$1:A75)+1</f>
        <v>9</v>
      </c>
      <c r="B76" s="86" t="s">
        <v>266</v>
      </c>
      <c r="C76" s="219"/>
      <c r="D76" s="220"/>
      <c r="E76" s="55"/>
      <c r="F76" s="210"/>
      <c r="G76" s="183"/>
      <c r="H76" s="183"/>
      <c r="I76" s="183"/>
      <c r="J76" s="183"/>
      <c r="K76" s="183"/>
      <c r="L76" s="183"/>
      <c r="M76" s="183"/>
      <c r="N76" s="183"/>
    </row>
    <row r="77" spans="1:14" ht="78" customHeight="1">
      <c r="A77" s="85"/>
      <c r="B77" s="95" t="s">
        <v>249</v>
      </c>
      <c r="C77" s="219"/>
      <c r="D77" s="220"/>
      <c r="E77" s="55"/>
      <c r="F77" s="210"/>
      <c r="G77" s="183"/>
      <c r="H77" s="183"/>
      <c r="I77" s="183"/>
      <c r="J77" s="183"/>
      <c r="K77" s="183"/>
      <c r="L77" s="183"/>
      <c r="M77" s="183"/>
      <c r="N77" s="183"/>
    </row>
    <row r="78" spans="1:14">
      <c r="A78" s="85"/>
      <c r="B78" s="92" t="s">
        <v>250</v>
      </c>
      <c r="C78" s="219"/>
      <c r="D78" s="220"/>
      <c r="E78" s="55"/>
      <c r="F78" s="210"/>
      <c r="G78" s="183"/>
      <c r="H78" s="183"/>
      <c r="I78" s="183"/>
      <c r="J78" s="183"/>
      <c r="K78" s="183"/>
      <c r="L78" s="183"/>
      <c r="M78" s="183"/>
      <c r="N78" s="183"/>
    </row>
    <row r="79" spans="1:14">
      <c r="A79" s="85"/>
      <c r="B79" s="92" t="s">
        <v>265</v>
      </c>
      <c r="C79" s="219"/>
      <c r="D79" s="220"/>
      <c r="E79" s="55"/>
      <c r="F79" s="210"/>
      <c r="G79" s="183"/>
      <c r="H79" s="183"/>
      <c r="I79" s="183"/>
      <c r="J79" s="183"/>
      <c r="K79" s="183"/>
      <c r="L79" s="183"/>
      <c r="M79" s="183"/>
      <c r="N79" s="183"/>
    </row>
    <row r="80" spans="1:14">
      <c r="A80" s="85"/>
      <c r="B80" s="92" t="s">
        <v>263</v>
      </c>
      <c r="C80" s="133" t="s">
        <v>92</v>
      </c>
      <c r="D80" s="98">
        <v>1</v>
      </c>
      <c r="E80" s="53">
        <v>0</v>
      </c>
      <c r="F80" s="99">
        <f>D80*E80</f>
        <v>0</v>
      </c>
      <c r="G80" s="183"/>
      <c r="H80" s="183"/>
      <c r="I80" s="183"/>
      <c r="J80" s="183"/>
      <c r="K80" s="183"/>
      <c r="L80" s="183"/>
      <c r="M80" s="183"/>
      <c r="N80" s="183"/>
    </row>
    <row r="81" spans="1:14">
      <c r="A81" s="85"/>
      <c r="B81" s="92" t="s">
        <v>264</v>
      </c>
      <c r="C81" s="133" t="s">
        <v>92</v>
      </c>
      <c r="D81" s="98">
        <v>1</v>
      </c>
      <c r="E81" s="53">
        <v>0</v>
      </c>
      <c r="F81" s="99">
        <f>D81*E81</f>
        <v>0</v>
      </c>
      <c r="G81" s="183"/>
      <c r="H81" s="183"/>
      <c r="I81" s="183"/>
      <c r="J81" s="183"/>
      <c r="K81" s="183"/>
      <c r="L81" s="183"/>
      <c r="M81" s="183"/>
      <c r="N81" s="183"/>
    </row>
    <row r="82" spans="1:14">
      <c r="A82" s="85"/>
      <c r="B82" s="142"/>
      <c r="C82" s="116"/>
      <c r="D82" s="88"/>
      <c r="E82" s="48"/>
      <c r="F82" s="89"/>
      <c r="G82" s="183"/>
      <c r="H82" s="183"/>
      <c r="I82" s="183"/>
      <c r="J82" s="183"/>
      <c r="K82" s="183"/>
      <c r="L82" s="183"/>
      <c r="M82" s="183"/>
      <c r="N82" s="183"/>
    </row>
    <row r="83" spans="1:14" ht="155.25" customHeight="1">
      <c r="A83" s="85">
        <f>COUNT($A$1:A82)+1</f>
        <v>10</v>
      </c>
      <c r="B83" s="86" t="s">
        <v>166</v>
      </c>
      <c r="C83" s="221"/>
      <c r="D83" s="222"/>
      <c r="E83" s="59"/>
      <c r="F83" s="223"/>
      <c r="G83" s="183"/>
      <c r="H83" s="183"/>
      <c r="I83" s="129"/>
      <c r="J83" s="183"/>
      <c r="K83" s="183"/>
      <c r="L83" s="183"/>
      <c r="M83" s="183"/>
      <c r="N83" s="183"/>
    </row>
    <row r="84" spans="1:14">
      <c r="A84" s="85"/>
      <c r="B84" s="95" t="s">
        <v>159</v>
      </c>
      <c r="C84" s="221"/>
      <c r="D84" s="222"/>
      <c r="E84" s="59"/>
      <c r="F84" s="223"/>
      <c r="G84" s="183"/>
      <c r="H84" s="183"/>
      <c r="I84" s="129"/>
      <c r="J84" s="183"/>
      <c r="K84" s="183"/>
      <c r="L84" s="183"/>
      <c r="M84" s="183"/>
      <c r="N84" s="183"/>
    </row>
    <row r="85" spans="1:14">
      <c r="A85" s="85"/>
      <c r="B85" s="95" t="s">
        <v>160</v>
      </c>
      <c r="C85" s="221"/>
      <c r="D85" s="222"/>
      <c r="E85" s="59"/>
      <c r="F85" s="223"/>
      <c r="G85" s="183"/>
      <c r="H85" s="183"/>
      <c r="I85" s="129"/>
      <c r="J85" s="183"/>
      <c r="K85" s="183"/>
      <c r="L85" s="183"/>
      <c r="M85" s="183"/>
      <c r="N85" s="183"/>
    </row>
    <row r="86" spans="1:14">
      <c r="A86" s="85"/>
      <c r="B86" s="95" t="s">
        <v>161</v>
      </c>
      <c r="C86" s="221"/>
      <c r="D86" s="222"/>
      <c r="E86" s="59"/>
      <c r="F86" s="223"/>
      <c r="G86" s="183"/>
      <c r="H86" s="183"/>
      <c r="I86" s="129"/>
      <c r="J86" s="183"/>
      <c r="K86" s="183"/>
      <c r="L86" s="183"/>
      <c r="M86" s="183"/>
      <c r="N86" s="183"/>
    </row>
    <row r="87" spans="1:14" ht="27" customHeight="1">
      <c r="A87" s="85"/>
      <c r="B87" s="92" t="s">
        <v>162</v>
      </c>
      <c r="C87" s="221"/>
      <c r="D87" s="222"/>
      <c r="E87" s="59"/>
      <c r="F87" s="223"/>
      <c r="G87" s="183"/>
      <c r="H87" s="183"/>
      <c r="I87" s="129"/>
      <c r="J87" s="183"/>
      <c r="K87" s="183"/>
      <c r="L87" s="183"/>
      <c r="M87" s="183"/>
      <c r="N87" s="183"/>
    </row>
    <row r="88" spans="1:14">
      <c r="A88" s="85"/>
      <c r="B88" s="96" t="s">
        <v>34</v>
      </c>
      <c r="C88" s="133" t="s">
        <v>92</v>
      </c>
      <c r="D88" s="98">
        <v>1</v>
      </c>
      <c r="E88" s="53">
        <v>0</v>
      </c>
      <c r="F88" s="99">
        <f t="shared" ref="F88:F89" si="8">D88*E88</f>
        <v>0</v>
      </c>
      <c r="G88" s="183"/>
      <c r="H88" s="183"/>
      <c r="I88" s="183"/>
      <c r="J88" s="224"/>
      <c r="K88" s="224"/>
      <c r="L88" s="183"/>
      <c r="M88" s="183"/>
      <c r="N88" s="183"/>
    </row>
    <row r="89" spans="1:14">
      <c r="A89" s="85"/>
      <c r="B89" s="96" t="s">
        <v>48</v>
      </c>
      <c r="C89" s="133" t="s">
        <v>92</v>
      </c>
      <c r="D89" s="98">
        <v>1</v>
      </c>
      <c r="E89" s="53">
        <v>0</v>
      </c>
      <c r="F89" s="99">
        <f t="shared" si="8"/>
        <v>0</v>
      </c>
      <c r="G89" s="183"/>
      <c r="H89" s="183"/>
      <c r="I89" s="183"/>
      <c r="J89" s="224"/>
      <c r="K89" s="224"/>
      <c r="L89" s="183"/>
      <c r="M89" s="183"/>
      <c r="N89" s="183"/>
    </row>
    <row r="90" spans="1:14">
      <c r="A90" s="85"/>
      <c r="B90" s="207"/>
      <c r="C90" s="116"/>
      <c r="D90" s="208"/>
      <c r="E90" s="48"/>
      <c r="F90" s="89"/>
      <c r="G90" s="183"/>
      <c r="H90" s="183"/>
      <c r="I90" s="129"/>
      <c r="J90" s="183"/>
      <c r="K90" s="183"/>
      <c r="L90" s="183"/>
      <c r="M90" s="183"/>
      <c r="N90" s="183"/>
    </row>
    <row r="91" spans="1:14" ht="155.25" customHeight="1">
      <c r="A91" s="85">
        <f>COUNT($A$1:A90)+1</f>
        <v>11</v>
      </c>
      <c r="B91" s="86" t="s">
        <v>167</v>
      </c>
      <c r="C91" s="133"/>
      <c r="D91" s="98"/>
      <c r="E91" s="59"/>
      <c r="F91" s="223"/>
      <c r="G91" s="183"/>
      <c r="H91" s="183"/>
      <c r="I91" s="183"/>
      <c r="J91" s="183"/>
      <c r="K91" s="183"/>
      <c r="L91" s="183"/>
      <c r="M91" s="183"/>
      <c r="N91" s="183"/>
    </row>
    <row r="92" spans="1:14">
      <c r="A92" s="85"/>
      <c r="B92" s="95" t="s">
        <v>159</v>
      </c>
      <c r="C92" s="221"/>
      <c r="D92" s="222"/>
      <c r="E92" s="59"/>
      <c r="F92" s="223"/>
      <c r="G92" s="183"/>
      <c r="H92" s="183"/>
      <c r="I92" s="183"/>
      <c r="J92" s="183"/>
      <c r="K92" s="183"/>
      <c r="L92" s="183"/>
      <c r="M92" s="183"/>
      <c r="N92" s="183"/>
    </row>
    <row r="93" spans="1:14">
      <c r="A93" s="85"/>
      <c r="B93" s="95" t="s">
        <v>160</v>
      </c>
      <c r="C93" s="221"/>
      <c r="D93" s="222"/>
      <c r="E93" s="59"/>
      <c r="F93" s="223"/>
      <c r="G93" s="183"/>
      <c r="H93" s="183"/>
      <c r="I93" s="183"/>
      <c r="J93" s="183"/>
      <c r="K93" s="183"/>
      <c r="L93" s="183"/>
      <c r="M93" s="183"/>
      <c r="N93" s="183"/>
    </row>
    <row r="94" spans="1:14">
      <c r="A94" s="85"/>
      <c r="B94" s="95" t="s">
        <v>161</v>
      </c>
      <c r="C94" s="221"/>
      <c r="D94" s="222"/>
      <c r="E94" s="59"/>
      <c r="F94" s="223"/>
      <c r="G94" s="183"/>
      <c r="H94" s="183"/>
      <c r="I94" s="183"/>
      <c r="J94" s="183"/>
      <c r="K94" s="183"/>
      <c r="L94" s="183"/>
      <c r="M94" s="183"/>
      <c r="N94" s="183"/>
    </row>
    <row r="95" spans="1:14" ht="27" customHeight="1">
      <c r="A95" s="85"/>
      <c r="B95" s="92" t="s">
        <v>165</v>
      </c>
      <c r="C95" s="221"/>
      <c r="D95" s="222"/>
      <c r="E95" s="59"/>
      <c r="F95" s="223"/>
      <c r="G95" s="183"/>
      <c r="H95" s="183"/>
      <c r="I95" s="183"/>
      <c r="J95" s="183"/>
      <c r="K95" s="183"/>
      <c r="L95" s="183"/>
      <c r="M95" s="183"/>
      <c r="N95" s="183"/>
    </row>
    <row r="96" spans="1:14">
      <c r="A96" s="85"/>
      <c r="B96" s="96" t="s">
        <v>251</v>
      </c>
      <c r="C96" s="133" t="s">
        <v>92</v>
      </c>
      <c r="D96" s="98">
        <v>3</v>
      </c>
      <c r="E96" s="53">
        <v>0</v>
      </c>
      <c r="F96" s="99">
        <f>D96*E96</f>
        <v>0</v>
      </c>
      <c r="G96" s="183"/>
      <c r="H96" s="183"/>
      <c r="I96" s="183"/>
      <c r="J96" s="224"/>
      <c r="K96" s="183"/>
      <c r="L96" s="183"/>
      <c r="M96" s="183"/>
      <c r="N96" s="183"/>
    </row>
    <row r="97" spans="1:14">
      <c r="A97" s="85"/>
      <c r="B97" s="96" t="s">
        <v>252</v>
      </c>
      <c r="C97" s="133" t="s">
        <v>92</v>
      </c>
      <c r="D97" s="98">
        <v>3</v>
      </c>
      <c r="E97" s="53">
        <v>0</v>
      </c>
      <c r="F97" s="99">
        <f>D97*E97</f>
        <v>0</v>
      </c>
      <c r="G97" s="183"/>
      <c r="H97" s="183"/>
      <c r="I97" s="183"/>
      <c r="J97" s="224"/>
      <c r="K97" s="183"/>
      <c r="L97" s="183"/>
      <c r="M97" s="183"/>
      <c r="N97" s="183"/>
    </row>
    <row r="98" spans="1:14">
      <c r="A98" s="225"/>
      <c r="B98" s="142"/>
      <c r="C98" s="116"/>
      <c r="D98" s="226"/>
      <c r="E98" s="48"/>
      <c r="F98" s="197"/>
      <c r="G98" s="183"/>
      <c r="H98" s="183"/>
      <c r="I98" s="183"/>
      <c r="J98" s="183"/>
      <c r="K98" s="183"/>
      <c r="L98" s="183"/>
      <c r="M98" s="183"/>
      <c r="N98" s="183"/>
    </row>
    <row r="99" spans="1:14" ht="52.5" customHeight="1">
      <c r="A99" s="85">
        <f>COUNT($A$1:A98)+1</f>
        <v>12</v>
      </c>
      <c r="B99" s="86" t="s">
        <v>254</v>
      </c>
      <c r="C99" s="200"/>
      <c r="D99" s="218"/>
      <c r="E99" s="47"/>
      <c r="F99" s="197"/>
      <c r="G99" s="183"/>
      <c r="H99" s="183"/>
      <c r="I99" s="183"/>
      <c r="J99" s="183"/>
      <c r="K99" s="183"/>
      <c r="L99" s="183"/>
      <c r="M99" s="183"/>
      <c r="N99" s="183"/>
    </row>
    <row r="100" spans="1:14" ht="27" customHeight="1">
      <c r="A100" s="85"/>
      <c r="B100" s="92" t="s">
        <v>253</v>
      </c>
      <c r="C100" s="200"/>
      <c r="D100" s="218"/>
      <c r="E100" s="47"/>
      <c r="F100" s="197"/>
      <c r="G100" s="183"/>
      <c r="H100" s="183"/>
      <c r="I100" s="183"/>
      <c r="J100" s="183"/>
      <c r="K100" s="183"/>
      <c r="L100" s="183"/>
      <c r="M100" s="183"/>
      <c r="N100" s="183"/>
    </row>
    <row r="101" spans="1:14">
      <c r="A101" s="85"/>
      <c r="B101" s="96" t="s">
        <v>73</v>
      </c>
      <c r="C101" s="116" t="s">
        <v>91</v>
      </c>
      <c r="D101" s="88">
        <v>20</v>
      </c>
      <c r="E101" s="48">
        <v>0</v>
      </c>
      <c r="F101" s="89">
        <f>D101*E101</f>
        <v>0</v>
      </c>
      <c r="G101" s="183"/>
      <c r="H101" s="183"/>
      <c r="I101" s="183"/>
      <c r="J101" s="183"/>
      <c r="K101" s="183"/>
      <c r="L101" s="183"/>
      <c r="M101" s="183"/>
      <c r="N101" s="183"/>
    </row>
    <row r="102" spans="1:14">
      <c r="A102" s="181"/>
      <c r="B102" s="227"/>
      <c r="C102" s="200"/>
      <c r="D102" s="197"/>
      <c r="E102" s="48"/>
      <c r="F102" s="89"/>
      <c r="G102" s="183"/>
      <c r="H102" s="183"/>
      <c r="I102" s="183"/>
      <c r="J102" s="183"/>
      <c r="K102" s="183"/>
      <c r="L102" s="183"/>
      <c r="M102" s="183"/>
      <c r="N102" s="183"/>
    </row>
    <row r="103" spans="1:14" ht="38.25">
      <c r="A103" s="85">
        <f>COUNT($A$1:A102)+1</f>
        <v>13</v>
      </c>
      <c r="B103" s="86" t="s">
        <v>116</v>
      </c>
      <c r="C103" s="116"/>
      <c r="D103" s="88"/>
      <c r="E103" s="48"/>
      <c r="F103" s="89"/>
      <c r="G103" s="183"/>
      <c r="H103" s="183"/>
      <c r="I103" s="183"/>
      <c r="J103" s="183"/>
      <c r="K103" s="183"/>
      <c r="L103" s="183"/>
      <c r="M103" s="183"/>
      <c r="N103" s="183"/>
    </row>
    <row r="104" spans="1:14" ht="25.5">
      <c r="A104" s="85"/>
      <c r="B104" s="102" t="s">
        <v>170</v>
      </c>
      <c r="C104" s="221"/>
      <c r="D104" s="222"/>
      <c r="E104" s="59"/>
      <c r="F104" s="223"/>
      <c r="G104" s="183"/>
      <c r="H104" s="183"/>
      <c r="I104" s="183"/>
      <c r="J104" s="183"/>
      <c r="K104" s="183"/>
      <c r="L104" s="183"/>
      <c r="M104" s="183"/>
      <c r="N104" s="183"/>
    </row>
    <row r="105" spans="1:14">
      <c r="A105" s="85"/>
      <c r="B105" s="96" t="s">
        <v>74</v>
      </c>
      <c r="C105" s="228" t="s">
        <v>91</v>
      </c>
      <c r="D105" s="229">
        <v>6</v>
      </c>
      <c r="E105" s="53">
        <v>0</v>
      </c>
      <c r="F105" s="99">
        <f>D105*E105</f>
        <v>0</v>
      </c>
      <c r="G105" s="183"/>
      <c r="H105" s="183"/>
      <c r="I105" s="183"/>
      <c r="J105" s="183"/>
      <c r="K105" s="183"/>
      <c r="L105" s="183"/>
      <c r="M105" s="183"/>
      <c r="N105" s="183"/>
    </row>
    <row r="106" spans="1:14">
      <c r="A106" s="85"/>
      <c r="B106" s="96" t="s">
        <v>171</v>
      </c>
      <c r="C106" s="228" t="s">
        <v>91</v>
      </c>
      <c r="D106" s="229">
        <v>1</v>
      </c>
      <c r="E106" s="53">
        <v>0</v>
      </c>
      <c r="F106" s="99">
        <f>D106*E106</f>
        <v>0</v>
      </c>
      <c r="G106" s="183"/>
      <c r="H106" s="183"/>
      <c r="I106" s="183"/>
      <c r="J106" s="183"/>
      <c r="K106" s="183"/>
      <c r="L106" s="183"/>
      <c r="M106" s="183"/>
      <c r="N106" s="183"/>
    </row>
    <row r="107" spans="1:14">
      <c r="A107" s="85"/>
      <c r="B107" s="142"/>
      <c r="C107" s="116"/>
      <c r="D107" s="88"/>
      <c r="E107" s="48"/>
      <c r="F107" s="89"/>
      <c r="G107" s="183"/>
      <c r="H107" s="183"/>
      <c r="I107" s="183"/>
      <c r="J107" s="183"/>
      <c r="K107" s="183"/>
      <c r="L107" s="183"/>
      <c r="M107" s="183"/>
      <c r="N107" s="183"/>
    </row>
    <row r="108" spans="1:14" ht="38.25">
      <c r="A108" s="134">
        <f>COUNT($A$1:A107)+1</f>
        <v>14</v>
      </c>
      <c r="B108" s="86" t="s">
        <v>172</v>
      </c>
      <c r="C108" s="133"/>
      <c r="D108" s="98"/>
      <c r="E108" s="58"/>
      <c r="F108" s="99"/>
      <c r="G108" s="183"/>
      <c r="H108" s="183"/>
      <c r="I108" s="183"/>
      <c r="J108" s="183"/>
      <c r="K108" s="183"/>
      <c r="L108" s="183"/>
      <c r="M108" s="183"/>
      <c r="N108" s="183"/>
    </row>
    <row r="109" spans="1:14">
      <c r="A109" s="134"/>
      <c r="B109" s="102" t="s">
        <v>173</v>
      </c>
      <c r="C109" s="228"/>
      <c r="D109" s="229"/>
      <c r="E109" s="58"/>
      <c r="F109" s="99"/>
      <c r="G109" s="183"/>
      <c r="H109" s="183"/>
      <c r="I109" s="183"/>
      <c r="J109" s="183"/>
      <c r="K109" s="183"/>
      <c r="L109" s="183"/>
      <c r="M109" s="183"/>
      <c r="N109" s="183"/>
    </row>
    <row r="110" spans="1:14">
      <c r="A110" s="134"/>
      <c r="B110" s="96" t="s">
        <v>34</v>
      </c>
      <c r="C110" s="133" t="s">
        <v>91</v>
      </c>
      <c r="D110" s="98">
        <v>3</v>
      </c>
      <c r="E110" s="53">
        <v>0</v>
      </c>
      <c r="F110" s="99">
        <f>D110*E110</f>
        <v>0</v>
      </c>
      <c r="G110" s="183"/>
      <c r="H110" s="183"/>
      <c r="I110" s="183"/>
      <c r="J110" s="183"/>
      <c r="K110" s="183"/>
      <c r="L110" s="183"/>
      <c r="M110" s="183"/>
      <c r="N110" s="183"/>
    </row>
    <row r="111" spans="1:14">
      <c r="A111" s="85"/>
      <c r="B111" s="96" t="s">
        <v>48</v>
      </c>
      <c r="C111" s="133" t="s">
        <v>91</v>
      </c>
      <c r="D111" s="98">
        <v>9</v>
      </c>
      <c r="E111" s="53">
        <v>0</v>
      </c>
      <c r="F111" s="99">
        <f>D111*E111</f>
        <v>0</v>
      </c>
      <c r="G111" s="183"/>
      <c r="H111" s="183"/>
      <c r="I111" s="183"/>
      <c r="J111" s="183"/>
      <c r="K111" s="183"/>
      <c r="L111" s="183"/>
      <c r="M111" s="183"/>
      <c r="N111" s="183"/>
    </row>
    <row r="112" spans="1:14">
      <c r="A112" s="85"/>
      <c r="B112" s="96"/>
      <c r="C112" s="133"/>
      <c r="D112" s="98"/>
      <c r="E112" s="58"/>
      <c r="F112" s="89"/>
      <c r="G112" s="183"/>
      <c r="H112" s="183"/>
      <c r="I112" s="183"/>
      <c r="J112" s="183"/>
      <c r="K112" s="183"/>
      <c r="L112" s="183"/>
      <c r="M112" s="183"/>
      <c r="N112" s="183"/>
    </row>
    <row r="113" spans="1:14" ht="38.25">
      <c r="A113" s="134">
        <f>COUNT($A$1:A112)+1</f>
        <v>15</v>
      </c>
      <c r="B113" s="107" t="s">
        <v>174</v>
      </c>
      <c r="C113" s="228"/>
      <c r="D113" s="229"/>
      <c r="E113" s="58"/>
      <c r="F113" s="99"/>
      <c r="G113" s="183"/>
      <c r="H113" s="183"/>
      <c r="I113" s="183"/>
      <c r="J113" s="183"/>
      <c r="K113" s="183"/>
      <c r="L113" s="183"/>
      <c r="M113" s="183"/>
      <c r="N113" s="183"/>
    </row>
    <row r="114" spans="1:14">
      <c r="A114" s="134"/>
      <c r="B114" s="102" t="s">
        <v>175</v>
      </c>
      <c r="C114" s="228"/>
      <c r="D114" s="229"/>
      <c r="E114" s="58"/>
      <c r="F114" s="99"/>
      <c r="G114" s="183"/>
      <c r="H114" s="183"/>
      <c r="I114" s="183"/>
      <c r="J114" s="183"/>
      <c r="K114" s="183"/>
      <c r="L114" s="183"/>
      <c r="M114" s="183"/>
      <c r="N114" s="183"/>
    </row>
    <row r="115" spans="1:14">
      <c r="A115" s="134"/>
      <c r="B115" s="96" t="s">
        <v>181</v>
      </c>
      <c r="C115" s="228" t="s">
        <v>91</v>
      </c>
      <c r="D115" s="229">
        <v>6</v>
      </c>
      <c r="E115" s="53">
        <v>0</v>
      </c>
      <c r="F115" s="99">
        <f>D115*E115</f>
        <v>0</v>
      </c>
      <c r="G115" s="183"/>
      <c r="H115" s="183"/>
      <c r="I115" s="183"/>
      <c r="J115" s="183"/>
      <c r="K115" s="183"/>
      <c r="L115" s="183"/>
      <c r="M115" s="183"/>
      <c r="N115" s="183"/>
    </row>
    <row r="116" spans="1:14">
      <c r="A116" s="134"/>
      <c r="B116" s="96" t="s">
        <v>34</v>
      </c>
      <c r="C116" s="133" t="s">
        <v>91</v>
      </c>
      <c r="D116" s="98">
        <v>7</v>
      </c>
      <c r="E116" s="53">
        <v>0</v>
      </c>
      <c r="F116" s="99">
        <f>D116*E116</f>
        <v>0</v>
      </c>
      <c r="G116" s="183"/>
      <c r="H116" s="183"/>
      <c r="I116" s="183"/>
      <c r="J116" s="183"/>
      <c r="K116" s="183"/>
      <c r="L116" s="183"/>
      <c r="M116" s="183"/>
      <c r="N116" s="183"/>
    </row>
    <row r="117" spans="1:14">
      <c r="A117" s="85"/>
      <c r="B117" s="142"/>
      <c r="C117" s="116"/>
      <c r="D117" s="88"/>
      <c r="E117" s="48"/>
      <c r="F117" s="89"/>
      <c r="G117" s="183"/>
      <c r="H117" s="183"/>
      <c r="I117" s="183"/>
      <c r="J117" s="183"/>
      <c r="K117" s="183"/>
      <c r="L117" s="183"/>
      <c r="M117" s="183"/>
      <c r="N117" s="183"/>
    </row>
    <row r="118" spans="1:14" ht="40.5" customHeight="1">
      <c r="A118" s="85">
        <f>COUNT($A$1:A117)+1</f>
        <v>16</v>
      </c>
      <c r="B118" s="86" t="s">
        <v>51</v>
      </c>
      <c r="C118" s="116" t="s">
        <v>62</v>
      </c>
      <c r="D118" s="184">
        <v>0.8</v>
      </c>
      <c r="E118" s="48">
        <v>0</v>
      </c>
      <c r="F118" s="89">
        <f>D118*E118</f>
        <v>0</v>
      </c>
      <c r="G118" s="183"/>
      <c r="H118" s="183"/>
      <c r="I118" s="183"/>
      <c r="J118" s="183"/>
      <c r="K118" s="183"/>
      <c r="L118" s="183"/>
      <c r="M118" s="183"/>
      <c r="N118" s="183"/>
    </row>
    <row r="119" spans="1:14">
      <c r="A119" s="85"/>
      <c r="B119" s="142"/>
      <c r="C119" s="116"/>
      <c r="D119" s="88"/>
      <c r="E119" s="48"/>
      <c r="F119" s="89"/>
      <c r="G119" s="183"/>
      <c r="H119" s="183"/>
      <c r="I119" s="183"/>
      <c r="J119" s="183"/>
      <c r="K119" s="183"/>
      <c r="L119" s="183"/>
      <c r="M119" s="183"/>
      <c r="N119" s="183"/>
    </row>
    <row r="120" spans="1:14" ht="40.5" customHeight="1">
      <c r="A120" s="85">
        <f>COUNT($A$1:A119)+1</f>
        <v>17</v>
      </c>
      <c r="B120" s="86" t="s">
        <v>146</v>
      </c>
      <c r="C120" s="133"/>
      <c r="D120" s="98"/>
      <c r="E120" s="58"/>
      <c r="F120" s="99"/>
      <c r="G120" s="183"/>
      <c r="H120" s="183"/>
      <c r="I120" s="183"/>
      <c r="J120" s="183"/>
      <c r="K120" s="183"/>
      <c r="L120" s="183"/>
      <c r="M120" s="183"/>
      <c r="N120" s="183"/>
    </row>
    <row r="121" spans="1:14">
      <c r="A121" s="85"/>
      <c r="B121" s="92" t="s">
        <v>147</v>
      </c>
      <c r="C121" s="221"/>
      <c r="D121" s="222"/>
      <c r="E121" s="58"/>
      <c r="F121" s="99"/>
      <c r="G121" s="183"/>
      <c r="H121" s="183"/>
      <c r="I121" s="183"/>
      <c r="J121" s="183"/>
      <c r="K121" s="183"/>
      <c r="L121" s="183"/>
      <c r="M121" s="183"/>
      <c r="N121" s="183"/>
    </row>
    <row r="122" spans="1:14">
      <c r="A122" s="85"/>
      <c r="B122" s="96" t="s">
        <v>24</v>
      </c>
      <c r="C122" s="116" t="s">
        <v>91</v>
      </c>
      <c r="D122" s="88">
        <v>2</v>
      </c>
      <c r="E122" s="48">
        <v>0</v>
      </c>
      <c r="F122" s="89">
        <f t="shared" ref="F122" si="9">D122*E122</f>
        <v>0</v>
      </c>
      <c r="G122" s="183"/>
      <c r="H122" s="183"/>
      <c r="I122" s="183"/>
      <c r="J122" s="183"/>
      <c r="K122" s="183"/>
      <c r="L122" s="183"/>
      <c r="M122" s="183"/>
      <c r="N122" s="183"/>
    </row>
    <row r="123" spans="1:14">
      <c r="A123" s="85"/>
      <c r="B123" s="142"/>
      <c r="C123" s="116"/>
      <c r="D123" s="88"/>
      <c r="E123" s="48"/>
      <c r="F123" s="89"/>
      <c r="G123" s="183"/>
      <c r="H123" s="183"/>
      <c r="I123" s="183"/>
      <c r="J123" s="183"/>
      <c r="K123" s="183"/>
      <c r="L123" s="183"/>
      <c r="M123" s="183"/>
      <c r="N123" s="183"/>
    </row>
    <row r="124" spans="1:14" ht="53.25" customHeight="1">
      <c r="A124" s="85">
        <f>COUNT($A$1:A123)+1</f>
        <v>18</v>
      </c>
      <c r="B124" s="86" t="s">
        <v>15</v>
      </c>
      <c r="C124" s="200"/>
      <c r="D124" s="218"/>
      <c r="E124" s="48"/>
      <c r="F124" s="89"/>
      <c r="G124" s="183"/>
      <c r="H124" s="183"/>
      <c r="I124" s="183"/>
      <c r="J124" s="183"/>
      <c r="K124" s="183"/>
      <c r="L124" s="183"/>
      <c r="M124" s="183"/>
      <c r="N124" s="183"/>
    </row>
    <row r="125" spans="1:14">
      <c r="A125" s="85"/>
      <c r="B125" s="142" t="s">
        <v>57</v>
      </c>
      <c r="C125" s="116" t="s">
        <v>91</v>
      </c>
      <c r="D125" s="88">
        <v>1</v>
      </c>
      <c r="E125" s="48">
        <v>0</v>
      </c>
      <c r="F125" s="89">
        <f>D125*E125</f>
        <v>0</v>
      </c>
      <c r="G125" s="206"/>
      <c r="H125" s="183"/>
      <c r="I125" s="183"/>
      <c r="J125" s="183"/>
      <c r="K125" s="183"/>
      <c r="L125" s="183"/>
      <c r="M125" s="183"/>
      <c r="N125" s="183"/>
    </row>
    <row r="126" spans="1:14">
      <c r="A126" s="85"/>
      <c r="B126" s="142" t="s">
        <v>33</v>
      </c>
      <c r="C126" s="116" t="s">
        <v>91</v>
      </c>
      <c r="D126" s="88">
        <v>1</v>
      </c>
      <c r="E126" s="48">
        <v>0</v>
      </c>
      <c r="F126" s="89">
        <f t="shared" ref="F126" si="10">D126*E126</f>
        <v>0</v>
      </c>
      <c r="G126" s="206"/>
      <c r="H126" s="183"/>
      <c r="I126" s="183"/>
      <c r="J126" s="183"/>
      <c r="K126" s="183"/>
      <c r="L126" s="183"/>
      <c r="M126" s="183"/>
      <c r="N126" s="183"/>
    </row>
    <row r="127" spans="1:14">
      <c r="A127" s="181"/>
      <c r="B127" s="227"/>
      <c r="C127" s="116"/>
      <c r="D127" s="88"/>
      <c r="E127" s="48"/>
      <c r="F127" s="89"/>
      <c r="G127" s="183"/>
      <c r="H127" s="183"/>
      <c r="I127" s="183"/>
      <c r="J127" s="183"/>
      <c r="K127" s="183"/>
      <c r="L127" s="183"/>
      <c r="M127" s="183"/>
      <c r="N127" s="183"/>
    </row>
    <row r="128" spans="1:14" ht="78" customHeight="1">
      <c r="A128" s="85">
        <f>COUNT($A$1:A127)+1</f>
        <v>19</v>
      </c>
      <c r="B128" s="86" t="s">
        <v>158</v>
      </c>
      <c r="C128" s="116"/>
      <c r="D128" s="88"/>
      <c r="E128" s="48"/>
      <c r="F128" s="89"/>
      <c r="G128" s="183"/>
      <c r="H128" s="183"/>
      <c r="I128" s="183"/>
      <c r="J128" s="183"/>
      <c r="K128" s="183"/>
      <c r="L128" s="183"/>
      <c r="M128" s="183"/>
      <c r="N128" s="183"/>
    </row>
    <row r="129" spans="1:14" ht="27" customHeight="1">
      <c r="A129" s="181"/>
      <c r="B129" s="92" t="s">
        <v>168</v>
      </c>
      <c r="C129" s="133" t="s">
        <v>62</v>
      </c>
      <c r="D129" s="98">
        <v>142</v>
      </c>
      <c r="E129" s="58">
        <v>0</v>
      </c>
      <c r="F129" s="99">
        <f>D129*E129</f>
        <v>0</v>
      </c>
      <c r="G129" s="183"/>
      <c r="H129" s="183"/>
      <c r="I129" s="183"/>
      <c r="J129" s="183"/>
      <c r="K129" s="183"/>
      <c r="L129" s="183"/>
      <c r="M129" s="183"/>
      <c r="N129" s="183"/>
    </row>
    <row r="130" spans="1:14">
      <c r="A130" s="181"/>
      <c r="B130" s="227"/>
      <c r="C130" s="116"/>
      <c r="D130" s="88"/>
      <c r="E130" s="48"/>
      <c r="F130" s="89"/>
      <c r="G130" s="183"/>
      <c r="H130" s="183"/>
      <c r="I130" s="183"/>
      <c r="J130" s="183"/>
      <c r="K130" s="183"/>
      <c r="L130" s="183"/>
      <c r="M130" s="183"/>
      <c r="N130" s="183"/>
    </row>
    <row r="131" spans="1:14" ht="40.5" customHeight="1">
      <c r="A131" s="85">
        <f>COUNT($A$1:A130)+1</f>
        <v>20</v>
      </c>
      <c r="B131" s="86" t="s">
        <v>255</v>
      </c>
      <c r="C131" s="133" t="s">
        <v>62</v>
      </c>
      <c r="D131" s="98">
        <v>68</v>
      </c>
      <c r="E131" s="58">
        <v>0</v>
      </c>
      <c r="F131" s="99">
        <f>D131*E131</f>
        <v>0</v>
      </c>
      <c r="G131" s="183"/>
      <c r="H131" s="183"/>
      <c r="I131" s="183"/>
      <c r="J131" s="183"/>
      <c r="K131" s="183"/>
      <c r="L131" s="183"/>
      <c r="M131" s="183"/>
      <c r="N131" s="183"/>
    </row>
    <row r="132" spans="1:14">
      <c r="A132" s="181"/>
      <c r="B132" s="227"/>
      <c r="C132" s="116"/>
      <c r="D132" s="88"/>
      <c r="E132" s="48"/>
      <c r="F132" s="89"/>
      <c r="G132" s="183"/>
      <c r="H132" s="183"/>
      <c r="I132" s="183"/>
      <c r="J132" s="183"/>
      <c r="K132" s="183"/>
      <c r="L132" s="183"/>
      <c r="M132" s="183"/>
      <c r="N132" s="183"/>
    </row>
    <row r="133" spans="1:14" ht="40.5" customHeight="1">
      <c r="A133" s="85">
        <f>COUNT($A$1:A132)+1</f>
        <v>21</v>
      </c>
      <c r="B133" s="86" t="s">
        <v>87</v>
      </c>
      <c r="C133" s="116"/>
      <c r="D133" s="88"/>
      <c r="E133" s="48"/>
      <c r="F133" s="89"/>
      <c r="G133" s="183"/>
      <c r="H133" s="183"/>
      <c r="I133" s="183"/>
      <c r="J133" s="183"/>
      <c r="K133" s="183"/>
      <c r="L133" s="183"/>
      <c r="M133" s="183"/>
      <c r="N133" s="183"/>
    </row>
    <row r="134" spans="1:14">
      <c r="A134" s="181"/>
      <c r="B134" s="94" t="s">
        <v>99</v>
      </c>
      <c r="C134" s="116"/>
      <c r="D134" s="88"/>
      <c r="E134" s="48"/>
      <c r="F134" s="89"/>
      <c r="G134" s="183"/>
      <c r="H134" s="183"/>
      <c r="I134" s="183"/>
      <c r="J134" s="183"/>
      <c r="K134" s="183"/>
      <c r="L134" s="183"/>
      <c r="M134" s="183"/>
      <c r="N134" s="183"/>
    </row>
    <row r="135" spans="1:14">
      <c r="A135" s="181"/>
      <c r="B135" s="182" t="s">
        <v>49</v>
      </c>
      <c r="C135" s="116" t="s">
        <v>91</v>
      </c>
      <c r="D135" s="88">
        <v>3</v>
      </c>
      <c r="E135" s="49">
        <v>0</v>
      </c>
      <c r="F135" s="89">
        <f>D135*E135</f>
        <v>0</v>
      </c>
      <c r="G135" s="183"/>
      <c r="H135" s="183"/>
      <c r="I135" s="183"/>
      <c r="J135" s="183"/>
      <c r="K135" s="183"/>
      <c r="L135" s="183"/>
      <c r="M135" s="183"/>
      <c r="N135" s="183"/>
    </row>
    <row r="136" spans="1:14">
      <c r="A136" s="181"/>
      <c r="B136" s="227"/>
      <c r="C136" s="116"/>
      <c r="D136" s="88"/>
      <c r="E136" s="48"/>
      <c r="F136" s="89"/>
      <c r="G136" s="183"/>
      <c r="H136" s="183"/>
      <c r="I136" s="183"/>
      <c r="J136" s="183"/>
      <c r="K136" s="183"/>
      <c r="L136" s="183"/>
      <c r="M136" s="183"/>
      <c r="N136" s="183"/>
    </row>
    <row r="137" spans="1:14" ht="40.5" customHeight="1">
      <c r="A137" s="85">
        <f>COUNT($A$1:A136)+1</f>
        <v>22</v>
      </c>
      <c r="B137" s="86" t="s">
        <v>94</v>
      </c>
      <c r="C137" s="108"/>
      <c r="D137" s="165"/>
      <c r="E137" s="23"/>
      <c r="F137" s="89"/>
      <c r="G137" s="183"/>
      <c r="H137" s="183"/>
      <c r="I137" s="183"/>
      <c r="J137" s="183"/>
      <c r="K137" s="183"/>
      <c r="L137" s="183"/>
      <c r="M137" s="183"/>
      <c r="N137" s="183"/>
    </row>
    <row r="138" spans="1:14">
      <c r="A138" s="181"/>
      <c r="B138" s="182" t="s">
        <v>95</v>
      </c>
      <c r="C138" s="108"/>
      <c r="D138" s="165"/>
      <c r="E138" s="23"/>
      <c r="F138" s="89"/>
      <c r="G138" s="183"/>
      <c r="H138" s="183"/>
      <c r="I138" s="183"/>
      <c r="J138" s="183"/>
      <c r="K138" s="183"/>
      <c r="L138" s="183"/>
      <c r="M138" s="183"/>
      <c r="N138" s="183"/>
    </row>
    <row r="139" spans="1:14">
      <c r="A139" s="181"/>
      <c r="B139" s="94" t="s">
        <v>96</v>
      </c>
      <c r="C139" s="127" t="s">
        <v>91</v>
      </c>
      <c r="D139" s="140">
        <v>4</v>
      </c>
      <c r="E139" s="22">
        <v>0</v>
      </c>
      <c r="F139" s="89">
        <f>D139*E139</f>
        <v>0</v>
      </c>
      <c r="G139" s="183"/>
      <c r="H139" s="183"/>
      <c r="I139" s="183"/>
      <c r="J139" s="183"/>
      <c r="K139" s="183"/>
      <c r="L139" s="183"/>
      <c r="M139" s="183"/>
      <c r="N139" s="183"/>
    </row>
    <row r="140" spans="1:14">
      <c r="A140" s="181"/>
      <c r="B140" s="94"/>
      <c r="C140" s="127"/>
      <c r="D140" s="140"/>
      <c r="E140" s="22"/>
      <c r="F140" s="89"/>
      <c r="G140" s="183"/>
      <c r="H140" s="183"/>
      <c r="I140" s="183"/>
      <c r="J140" s="183"/>
      <c r="K140" s="183"/>
      <c r="L140" s="183"/>
      <c r="M140" s="183"/>
      <c r="N140" s="183"/>
    </row>
    <row r="141" spans="1:14" ht="40.5" customHeight="1">
      <c r="A141" s="134">
        <f>COUNT($A$1:A140)+1</f>
        <v>23</v>
      </c>
      <c r="B141" s="86" t="s">
        <v>135</v>
      </c>
      <c r="C141" s="116" t="s">
        <v>92</v>
      </c>
      <c r="D141" s="88">
        <v>1</v>
      </c>
      <c r="E141" s="48">
        <v>0</v>
      </c>
      <c r="F141" s="89">
        <f>D141*E141</f>
        <v>0</v>
      </c>
      <c r="G141" s="183"/>
      <c r="H141" s="183"/>
      <c r="I141" s="183"/>
      <c r="J141" s="183"/>
      <c r="K141" s="183"/>
      <c r="L141" s="183"/>
      <c r="M141" s="183"/>
      <c r="N141" s="183"/>
    </row>
    <row r="142" spans="1:14">
      <c r="A142" s="181"/>
      <c r="B142" s="227"/>
      <c r="C142" s="116"/>
      <c r="D142" s="88"/>
      <c r="E142" s="48"/>
      <c r="F142" s="89"/>
      <c r="G142" s="183"/>
      <c r="H142" s="183"/>
      <c r="I142" s="183"/>
      <c r="J142" s="183"/>
      <c r="K142" s="183"/>
      <c r="L142" s="183"/>
      <c r="M142" s="183"/>
      <c r="N142" s="183"/>
    </row>
    <row r="143" spans="1:14" ht="27" customHeight="1">
      <c r="A143" s="85">
        <f>COUNT($A$1:A142)+1</f>
        <v>24</v>
      </c>
      <c r="B143" s="86" t="s">
        <v>25</v>
      </c>
      <c r="C143" s="116" t="s">
        <v>92</v>
      </c>
      <c r="D143" s="88">
        <v>1</v>
      </c>
      <c r="E143" s="48">
        <v>0</v>
      </c>
      <c r="F143" s="89">
        <f>D143*E143</f>
        <v>0</v>
      </c>
      <c r="G143" s="183"/>
      <c r="H143" s="183"/>
      <c r="I143" s="183"/>
      <c r="J143" s="183"/>
      <c r="K143" s="183"/>
      <c r="L143" s="183"/>
      <c r="M143" s="183"/>
      <c r="N143" s="183"/>
    </row>
    <row r="144" spans="1:14">
      <c r="A144" s="85" t="s">
        <v>4</v>
      </c>
      <c r="B144" s="227"/>
      <c r="C144" s="200"/>
      <c r="D144" s="218"/>
      <c r="E144" s="47"/>
      <c r="F144" s="197"/>
      <c r="G144" s="183"/>
      <c r="H144" s="183"/>
      <c r="I144" s="183"/>
      <c r="J144" s="183"/>
      <c r="K144" s="183"/>
      <c r="L144" s="183"/>
      <c r="M144" s="183"/>
      <c r="N144" s="183"/>
    </row>
    <row r="145" spans="1:14" ht="27" customHeight="1">
      <c r="A145" s="85">
        <f>COUNT($A$1:A144)+1</f>
        <v>25</v>
      </c>
      <c r="B145" s="86" t="s">
        <v>35</v>
      </c>
      <c r="C145" s="189" t="s">
        <v>29</v>
      </c>
      <c r="D145" s="190">
        <v>5</v>
      </c>
      <c r="E145" s="47"/>
      <c r="F145" s="230">
        <f>SUM(F4:F143)*D145/100</f>
        <v>0</v>
      </c>
      <c r="G145" s="183"/>
      <c r="H145" s="183"/>
      <c r="I145" s="183"/>
      <c r="J145" s="183"/>
      <c r="K145" s="183"/>
      <c r="L145" s="183"/>
      <c r="M145" s="183"/>
      <c r="N145" s="183"/>
    </row>
    <row r="146" spans="1:14">
      <c r="A146" s="85"/>
      <c r="B146" s="227"/>
      <c r="C146" s="200"/>
      <c r="D146" s="218"/>
      <c r="E146" s="47"/>
      <c r="F146" s="197"/>
      <c r="G146" s="183"/>
      <c r="H146" s="183"/>
      <c r="I146" s="183"/>
      <c r="J146" s="183"/>
      <c r="K146" s="183"/>
      <c r="L146" s="183"/>
      <c r="M146" s="183"/>
      <c r="N146" s="183"/>
    </row>
    <row r="147" spans="1:14" ht="40.5" customHeight="1">
      <c r="A147" s="85">
        <f>COUNT($A$1:A146)+1</f>
        <v>26</v>
      </c>
      <c r="B147" s="86" t="s">
        <v>50</v>
      </c>
      <c r="C147" s="189" t="s">
        <v>29</v>
      </c>
      <c r="D147" s="190">
        <v>5</v>
      </c>
      <c r="E147" s="47"/>
      <c r="F147" s="180">
        <f>SUM(F4:F143)*D147/100</f>
        <v>0</v>
      </c>
      <c r="G147" s="183"/>
      <c r="H147" s="183"/>
      <c r="I147" s="183"/>
      <c r="J147" s="183"/>
      <c r="K147" s="183"/>
      <c r="L147" s="183"/>
      <c r="M147" s="183"/>
      <c r="N147" s="183"/>
    </row>
    <row r="148" spans="1:14">
      <c r="A148" s="85" t="s">
        <v>4</v>
      </c>
      <c r="B148" s="227"/>
      <c r="C148" s="200"/>
      <c r="D148" s="197"/>
      <c r="E148" s="47"/>
      <c r="F148" s="197"/>
      <c r="G148" s="183"/>
      <c r="H148" s="183"/>
      <c r="I148" s="183"/>
      <c r="J148" s="183"/>
      <c r="K148" s="183"/>
      <c r="L148" s="183"/>
      <c r="M148" s="183"/>
      <c r="N148" s="183"/>
    </row>
    <row r="149" spans="1:14" ht="40.5" customHeight="1">
      <c r="A149" s="85">
        <f>COUNT($A$1:A148)+1</f>
        <v>27</v>
      </c>
      <c r="B149" s="86" t="s">
        <v>26</v>
      </c>
      <c r="C149" s="189" t="s">
        <v>29</v>
      </c>
      <c r="D149" s="190">
        <v>3</v>
      </c>
      <c r="E149" s="47"/>
      <c r="F149" s="180">
        <f>SUM(F4:F145)*D149/100</f>
        <v>0</v>
      </c>
      <c r="G149" s="183"/>
      <c r="H149" s="183"/>
      <c r="I149" s="183"/>
      <c r="J149" s="183"/>
      <c r="K149" s="183"/>
      <c r="L149" s="183"/>
      <c r="M149" s="183"/>
      <c r="N149" s="183"/>
    </row>
    <row r="150" spans="1:14">
      <c r="A150" s="227"/>
      <c r="B150" s="227"/>
      <c r="C150" s="200"/>
      <c r="D150" s="197"/>
      <c r="E150" s="50"/>
      <c r="F150" s="231"/>
      <c r="G150" s="183"/>
      <c r="H150" s="183"/>
      <c r="I150" s="183"/>
      <c r="J150" s="183"/>
      <c r="K150" s="183"/>
      <c r="L150" s="183"/>
      <c r="M150" s="183"/>
      <c r="N150" s="183"/>
    </row>
    <row r="151" spans="1:14" ht="15" thickBot="1">
      <c r="A151" s="154"/>
      <c r="B151" s="155" t="str">
        <f>$B$1&amp;" skupaj:"</f>
        <v>Prezračevanje skupaj:</v>
      </c>
      <c r="C151" s="156"/>
      <c r="D151" s="157"/>
      <c r="E151" s="44" t="s">
        <v>54</v>
      </c>
      <c r="F151" s="158">
        <f>SUM(F4:F150)</f>
        <v>0</v>
      </c>
      <c r="G151" s="183"/>
      <c r="H151" s="183"/>
      <c r="I151" s="183"/>
      <c r="J151" s="183"/>
      <c r="K151" s="183"/>
      <c r="L151" s="183"/>
      <c r="M151" s="183"/>
      <c r="N151" s="183"/>
    </row>
    <row r="152" spans="1:14" ht="15" thickTop="1">
      <c r="A152" s="183"/>
      <c r="B152" s="183"/>
      <c r="C152" s="200"/>
      <c r="D152" s="197"/>
      <c r="E152" s="47"/>
      <c r="F152" s="197"/>
      <c r="G152" s="183"/>
      <c r="H152" s="183"/>
      <c r="I152" s="183"/>
      <c r="J152" s="183"/>
      <c r="K152" s="183"/>
      <c r="L152" s="183"/>
      <c r="M152" s="183"/>
      <c r="N152" s="183"/>
    </row>
    <row r="153" spans="1:14">
      <c r="A153" s="183"/>
      <c r="B153" s="183"/>
      <c r="C153" s="200"/>
      <c r="D153" s="197"/>
      <c r="E153" s="47"/>
      <c r="F153" s="197"/>
      <c r="G153" s="183"/>
      <c r="H153" s="183"/>
      <c r="I153" s="183"/>
      <c r="J153" s="183"/>
      <c r="K153" s="183"/>
      <c r="L153" s="183"/>
      <c r="M153" s="183"/>
      <c r="N153" s="183"/>
    </row>
    <row r="154" spans="1:14">
      <c r="A154" s="183"/>
      <c r="B154" s="183"/>
      <c r="C154" s="200"/>
      <c r="D154" s="197"/>
      <c r="E154" s="47"/>
      <c r="F154" s="197"/>
      <c r="G154" s="183"/>
      <c r="H154" s="183"/>
      <c r="I154" s="183"/>
      <c r="J154" s="183"/>
      <c r="K154" s="183"/>
      <c r="L154" s="183"/>
      <c r="M154" s="183"/>
      <c r="N154" s="183"/>
    </row>
    <row r="155" spans="1:14">
      <c r="A155" s="183"/>
      <c r="B155" s="183"/>
      <c r="C155" s="200"/>
      <c r="D155" s="197"/>
      <c r="E155" s="47"/>
      <c r="F155" s="197"/>
      <c r="G155" s="183"/>
      <c r="H155" s="183"/>
      <c r="I155" s="183"/>
      <c r="J155" s="183"/>
      <c r="K155" s="183"/>
      <c r="L155" s="183"/>
      <c r="M155" s="183"/>
      <c r="N155" s="183"/>
    </row>
    <row r="156" spans="1:14">
      <c r="A156" s="183"/>
      <c r="B156" s="183"/>
      <c r="C156" s="200"/>
      <c r="D156" s="197"/>
      <c r="E156" s="47"/>
      <c r="F156" s="197"/>
      <c r="G156" s="183"/>
      <c r="H156" s="183"/>
      <c r="I156" s="183"/>
      <c r="J156" s="183"/>
      <c r="K156" s="183"/>
      <c r="L156" s="183"/>
      <c r="M156" s="183"/>
      <c r="N156" s="183"/>
    </row>
  </sheetData>
  <sheetProtection password="CC5C" sheet="1" objects="1" scenarios="1"/>
  <phoneticPr fontId="18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 &amp;10 503/21 - PZI&amp;C&amp;"Arial Narrow,Navadno"Popis del&amp;R&amp;"Arial Narrow,Navadno"&amp;P/&amp;N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39"/>
  <sheetViews>
    <sheetView view="pageBreakPreview" zoomScale="89" zoomScaleNormal="100" zoomScaleSheetLayoutView="89" workbookViewId="0">
      <selection activeCell="E8" sqref="E8"/>
    </sheetView>
  </sheetViews>
  <sheetFormatPr defaultColWidth="9.140625" defaultRowHeight="14.25"/>
  <cols>
    <col min="1" max="1" width="5.140625" style="199" customWidth="1"/>
    <col min="2" max="2" width="45" style="199" customWidth="1"/>
    <col min="3" max="3" width="4.7109375" style="232" customWidth="1"/>
    <col min="4" max="4" width="7.85546875" style="199" customWidth="1"/>
    <col min="5" max="5" width="11.5703125" style="4" customWidth="1"/>
    <col min="6" max="6" width="15" style="199" customWidth="1"/>
    <col min="7" max="16384" width="9.140625" style="199"/>
  </cols>
  <sheetData>
    <row r="1" spans="1:14">
      <c r="A1" s="71" t="s">
        <v>267</v>
      </c>
      <c r="B1" s="193" t="s">
        <v>268</v>
      </c>
      <c r="C1" s="161"/>
      <c r="D1" s="162"/>
      <c r="E1" s="47"/>
      <c r="F1" s="197"/>
      <c r="G1" s="183"/>
      <c r="H1" s="183"/>
      <c r="I1" s="183"/>
      <c r="J1" s="183"/>
      <c r="K1" s="183"/>
      <c r="L1" s="198" t="s">
        <v>4</v>
      </c>
      <c r="M1" s="183"/>
      <c r="N1" s="183"/>
    </row>
    <row r="2" spans="1:14">
      <c r="A2" s="183"/>
      <c r="B2" s="183"/>
      <c r="C2" s="200"/>
      <c r="D2" s="197"/>
      <c r="E2" s="47"/>
      <c r="F2" s="197"/>
      <c r="G2" s="183"/>
      <c r="H2" s="183"/>
      <c r="I2" s="183"/>
      <c r="J2" s="183"/>
      <c r="K2" s="183"/>
      <c r="L2" s="183"/>
      <c r="M2" s="183"/>
      <c r="N2" s="183"/>
    </row>
    <row r="3" spans="1:14" ht="25.5">
      <c r="A3" s="79" t="s">
        <v>60</v>
      </c>
      <c r="B3" s="80" t="s">
        <v>7</v>
      </c>
      <c r="C3" s="81" t="s">
        <v>5</v>
      </c>
      <c r="D3" s="82" t="s">
        <v>8</v>
      </c>
      <c r="E3" s="43" t="s">
        <v>88</v>
      </c>
      <c r="F3" s="83" t="s">
        <v>53</v>
      </c>
      <c r="G3" s="183"/>
      <c r="H3" s="183"/>
      <c r="I3" s="183"/>
      <c r="J3" s="183"/>
      <c r="K3" s="183"/>
      <c r="L3" s="183"/>
      <c r="M3" s="183"/>
      <c r="N3" s="183"/>
    </row>
    <row r="4" spans="1:14">
      <c r="A4" s="201"/>
      <c r="B4" s="202"/>
      <c r="C4" s="169"/>
      <c r="D4" s="203"/>
      <c r="E4" s="47"/>
      <c r="F4" s="197"/>
      <c r="G4" s="183"/>
      <c r="H4" s="183"/>
      <c r="I4" s="183"/>
      <c r="J4" s="183"/>
      <c r="K4" s="183"/>
      <c r="L4" s="183"/>
      <c r="M4" s="183"/>
      <c r="N4" s="183"/>
    </row>
    <row r="5" spans="1:14" ht="40.5" customHeight="1">
      <c r="A5" s="201"/>
      <c r="B5" s="92" t="s">
        <v>228</v>
      </c>
      <c r="C5" s="169"/>
      <c r="D5" s="203"/>
      <c r="E5" s="47"/>
      <c r="F5" s="197"/>
      <c r="G5" s="183"/>
      <c r="H5" s="183"/>
      <c r="I5" s="183"/>
      <c r="J5" s="183"/>
      <c r="K5" s="183"/>
      <c r="L5" s="183"/>
      <c r="M5" s="183"/>
      <c r="N5" s="183"/>
    </row>
    <row r="6" spans="1:14">
      <c r="A6" s="201"/>
      <c r="B6" s="202"/>
      <c r="C6" s="169"/>
      <c r="D6" s="203"/>
      <c r="E6" s="47"/>
      <c r="F6" s="197"/>
      <c r="G6" s="183"/>
      <c r="H6" s="183"/>
      <c r="I6" s="183"/>
      <c r="J6" s="183"/>
      <c r="K6" s="183"/>
      <c r="L6" s="183"/>
      <c r="M6" s="183"/>
      <c r="N6" s="183"/>
    </row>
    <row r="7" spans="1:14" ht="40.5" customHeight="1">
      <c r="A7" s="85">
        <f>COUNT($A$1:A4)+1</f>
        <v>1</v>
      </c>
      <c r="B7" s="86" t="s">
        <v>269</v>
      </c>
      <c r="C7" s="116" t="s">
        <v>92</v>
      </c>
      <c r="D7" s="88">
        <v>1</v>
      </c>
      <c r="E7" s="48">
        <v>0</v>
      </c>
      <c r="F7" s="89">
        <f>D7*E7</f>
        <v>0</v>
      </c>
      <c r="G7" s="183"/>
      <c r="H7" s="183"/>
      <c r="I7" s="183"/>
      <c r="J7" s="183"/>
      <c r="K7" s="183"/>
      <c r="L7" s="183"/>
      <c r="M7" s="183"/>
      <c r="N7" s="183"/>
    </row>
    <row r="8" spans="1:14">
      <c r="A8" s="85"/>
      <c r="B8" s="94"/>
      <c r="C8" s="116"/>
      <c r="D8" s="88"/>
      <c r="E8" s="48"/>
      <c r="F8" s="89"/>
      <c r="G8" s="183"/>
      <c r="H8" s="183"/>
      <c r="I8" s="183"/>
      <c r="J8" s="183"/>
      <c r="K8" s="183"/>
      <c r="L8" s="183"/>
      <c r="M8" s="183"/>
      <c r="N8" s="183"/>
    </row>
    <row r="9" spans="1:14" ht="40.5" customHeight="1">
      <c r="A9" s="85">
        <f>COUNT($A$1:A8)+1</f>
        <v>2</v>
      </c>
      <c r="B9" s="86" t="s">
        <v>270</v>
      </c>
      <c r="C9" s="175"/>
      <c r="D9" s="175"/>
      <c r="E9" s="69"/>
      <c r="F9" s="175"/>
      <c r="G9" s="183"/>
      <c r="H9" s="183"/>
      <c r="I9" s="183"/>
      <c r="J9" s="183"/>
      <c r="K9" s="183"/>
      <c r="L9" s="183"/>
      <c r="M9" s="183"/>
      <c r="N9" s="183"/>
    </row>
    <row r="10" spans="1:14">
      <c r="A10" s="85"/>
      <c r="B10" s="96" t="s">
        <v>271</v>
      </c>
      <c r="C10" s="133" t="s">
        <v>6</v>
      </c>
      <c r="D10" s="98">
        <v>6</v>
      </c>
      <c r="E10" s="67">
        <v>0</v>
      </c>
      <c r="F10" s="99">
        <f t="shared" ref="F10" si="0">D10*E10</f>
        <v>0</v>
      </c>
      <c r="G10" s="183"/>
      <c r="H10" s="183"/>
      <c r="I10" s="183"/>
      <c r="J10" s="183"/>
      <c r="K10" s="183"/>
      <c r="L10" s="183"/>
      <c r="M10" s="183"/>
      <c r="N10" s="183"/>
    </row>
    <row r="11" spans="1:14">
      <c r="A11" s="85"/>
      <c r="B11" s="207"/>
      <c r="C11" s="116"/>
      <c r="D11" s="208"/>
      <c r="E11" s="47"/>
      <c r="F11" s="197"/>
      <c r="G11" s="183"/>
      <c r="H11" s="183"/>
      <c r="I11" s="183"/>
      <c r="J11" s="183"/>
      <c r="K11" s="183"/>
      <c r="L11" s="183"/>
      <c r="M11" s="183"/>
      <c r="N11" s="183"/>
    </row>
    <row r="12" spans="1:14" ht="40.5" customHeight="1">
      <c r="A12" s="85">
        <f>COUNT($A$1:A11)+1</f>
        <v>3</v>
      </c>
      <c r="B12" s="86" t="s">
        <v>272</v>
      </c>
      <c r="C12" s="233"/>
      <c r="D12" s="126"/>
      <c r="E12" s="54"/>
      <c r="F12" s="99"/>
      <c r="G12" s="183"/>
      <c r="H12" s="183"/>
      <c r="I12" s="183"/>
      <c r="J12" s="183"/>
      <c r="K12" s="183"/>
      <c r="L12" s="183"/>
      <c r="M12" s="183"/>
      <c r="N12" s="183"/>
    </row>
    <row r="13" spans="1:14">
      <c r="A13" s="85"/>
      <c r="B13" s="92" t="s">
        <v>273</v>
      </c>
      <c r="C13" s="233"/>
      <c r="D13" s="126"/>
      <c r="E13" s="54"/>
      <c r="F13" s="99"/>
      <c r="G13" s="183"/>
      <c r="H13" s="183"/>
      <c r="I13" s="183"/>
      <c r="J13" s="183"/>
      <c r="K13" s="183"/>
      <c r="L13" s="183"/>
      <c r="M13" s="183"/>
      <c r="N13" s="183"/>
    </row>
    <row r="14" spans="1:14">
      <c r="A14" s="85"/>
      <c r="B14" s="91" t="s">
        <v>67</v>
      </c>
      <c r="C14" s="133" t="s">
        <v>6</v>
      </c>
      <c r="D14" s="98">
        <v>1</v>
      </c>
      <c r="E14" s="237">
        <v>0</v>
      </c>
      <c r="F14" s="99">
        <f t="shared" ref="F14" si="1">D14*E14</f>
        <v>0</v>
      </c>
      <c r="G14" s="206"/>
      <c r="H14" s="183"/>
      <c r="I14" s="183"/>
      <c r="J14" s="183"/>
      <c r="K14" s="183"/>
      <c r="L14" s="183"/>
      <c r="M14" s="183"/>
      <c r="N14" s="183"/>
    </row>
    <row r="15" spans="1:14">
      <c r="A15" s="85"/>
      <c r="B15" s="85"/>
      <c r="C15" s="85"/>
      <c r="D15" s="85"/>
      <c r="E15" s="238"/>
      <c r="F15" s="85"/>
      <c r="G15" s="206"/>
      <c r="H15" s="183"/>
      <c r="I15" s="183"/>
      <c r="J15" s="183"/>
      <c r="K15" s="183"/>
      <c r="L15" s="183"/>
      <c r="M15" s="183"/>
      <c r="N15" s="183"/>
    </row>
    <row r="16" spans="1:14" ht="27" customHeight="1">
      <c r="A16" s="85">
        <f>COUNT($A$1:A13)+1</f>
        <v>4</v>
      </c>
      <c r="B16" s="86" t="s">
        <v>278</v>
      </c>
      <c r="C16" s="97" t="s">
        <v>92</v>
      </c>
      <c r="D16" s="98">
        <v>1</v>
      </c>
      <c r="E16" s="67">
        <v>0</v>
      </c>
      <c r="F16" s="99">
        <f>D16*E16</f>
        <v>0</v>
      </c>
      <c r="G16" s="206"/>
      <c r="H16" s="183"/>
      <c r="I16" s="183"/>
      <c r="J16" s="183"/>
      <c r="K16" s="183"/>
      <c r="L16" s="183"/>
      <c r="M16" s="183"/>
      <c r="N16" s="183"/>
    </row>
    <row r="17" spans="1:14">
      <c r="A17" s="85"/>
      <c r="B17" s="85"/>
      <c r="C17" s="85"/>
      <c r="D17" s="85"/>
      <c r="E17" s="238"/>
      <c r="F17" s="85"/>
      <c r="G17" s="206"/>
      <c r="H17" s="183"/>
      <c r="I17" s="183"/>
      <c r="J17" s="183"/>
      <c r="K17" s="183"/>
      <c r="L17" s="183"/>
      <c r="M17" s="183"/>
      <c r="N17" s="183"/>
    </row>
    <row r="18" spans="1:14" ht="25.5">
      <c r="A18" s="85">
        <f>COUNT($A$1:A17)+1</f>
        <v>5</v>
      </c>
      <c r="B18" s="86" t="s">
        <v>279</v>
      </c>
      <c r="C18" s="97" t="s">
        <v>92</v>
      </c>
      <c r="D18" s="98">
        <v>1</v>
      </c>
      <c r="E18" s="67">
        <v>0</v>
      </c>
      <c r="F18" s="99">
        <f>D18*E18</f>
        <v>0</v>
      </c>
      <c r="G18" s="206"/>
      <c r="H18" s="183"/>
      <c r="I18" s="183"/>
      <c r="J18" s="183"/>
      <c r="K18" s="183"/>
      <c r="L18" s="183"/>
      <c r="M18" s="183"/>
      <c r="N18" s="183"/>
    </row>
    <row r="19" spans="1:14">
      <c r="A19" s="85"/>
      <c r="B19" s="85"/>
      <c r="C19" s="85"/>
      <c r="D19" s="85"/>
      <c r="E19" s="238"/>
      <c r="F19" s="85"/>
      <c r="G19" s="206"/>
      <c r="H19" s="183"/>
      <c r="I19" s="183"/>
      <c r="J19" s="183"/>
      <c r="K19" s="183"/>
      <c r="L19" s="183"/>
      <c r="M19" s="183"/>
      <c r="N19" s="183"/>
    </row>
    <row r="20" spans="1:14" ht="27" customHeight="1">
      <c r="A20" s="85">
        <f>COUNT($A$1:A19)+1</f>
        <v>6</v>
      </c>
      <c r="B20" s="86" t="s">
        <v>274</v>
      </c>
      <c r="C20" s="97" t="s">
        <v>92</v>
      </c>
      <c r="D20" s="98">
        <v>1</v>
      </c>
      <c r="E20" s="67">
        <v>0</v>
      </c>
      <c r="F20" s="99">
        <f>D20*E20</f>
        <v>0</v>
      </c>
      <c r="G20" s="206"/>
      <c r="H20" s="183"/>
      <c r="I20" s="183"/>
      <c r="J20" s="183"/>
      <c r="K20" s="183"/>
      <c r="L20" s="183"/>
      <c r="M20" s="183"/>
      <c r="N20" s="183"/>
    </row>
    <row r="21" spans="1:14">
      <c r="A21" s="85"/>
      <c r="B21" s="86"/>
      <c r="C21" s="97"/>
      <c r="D21" s="98"/>
      <c r="E21" s="69"/>
      <c r="F21" s="175"/>
      <c r="G21" s="206"/>
      <c r="H21" s="183"/>
      <c r="I21" s="183"/>
      <c r="J21" s="183"/>
      <c r="K21" s="183"/>
      <c r="L21" s="183"/>
      <c r="M21" s="183"/>
      <c r="N21" s="183"/>
    </row>
    <row r="22" spans="1:14" ht="52.5" customHeight="1">
      <c r="A22" s="85">
        <f>COUNT($A$1:A21)+1</f>
        <v>7</v>
      </c>
      <c r="B22" s="86" t="s">
        <v>275</v>
      </c>
      <c r="C22" s="133" t="s">
        <v>92</v>
      </c>
      <c r="D22" s="98">
        <v>1</v>
      </c>
      <c r="E22" s="67">
        <v>0</v>
      </c>
      <c r="F22" s="99">
        <f>D22*E22</f>
        <v>0</v>
      </c>
      <c r="G22" s="206"/>
      <c r="H22" s="183"/>
      <c r="I22" s="183"/>
      <c r="J22" s="183"/>
      <c r="K22" s="183"/>
      <c r="L22" s="183"/>
      <c r="M22" s="183"/>
      <c r="N22" s="183"/>
    </row>
    <row r="23" spans="1:14">
      <c r="A23" s="85"/>
      <c r="B23" s="212"/>
      <c r="C23" s="175"/>
      <c r="D23" s="234"/>
      <c r="E23" s="69"/>
      <c r="F23" s="175"/>
      <c r="G23" s="206"/>
      <c r="H23" s="183"/>
      <c r="I23" s="183"/>
      <c r="J23" s="183"/>
      <c r="K23" s="183"/>
      <c r="L23" s="183"/>
      <c r="M23" s="183"/>
      <c r="N23" s="183"/>
    </row>
    <row r="24" spans="1:14" ht="40.5" customHeight="1">
      <c r="A24" s="85">
        <f>COUNT($A$1:A23)+1</f>
        <v>8</v>
      </c>
      <c r="B24" s="86" t="s">
        <v>276</v>
      </c>
      <c r="C24" s="133" t="s">
        <v>92</v>
      </c>
      <c r="D24" s="98">
        <v>1</v>
      </c>
      <c r="E24" s="67">
        <v>0</v>
      </c>
      <c r="F24" s="99">
        <f>D24*E24</f>
        <v>0</v>
      </c>
      <c r="G24" s="206"/>
      <c r="H24" s="183"/>
      <c r="I24" s="183"/>
      <c r="J24" s="183"/>
      <c r="K24" s="183"/>
      <c r="L24" s="183"/>
      <c r="M24" s="183"/>
      <c r="N24" s="183"/>
    </row>
    <row r="25" spans="1:14">
      <c r="A25" s="85"/>
      <c r="B25" s="212"/>
      <c r="C25" s="175"/>
      <c r="D25" s="234"/>
      <c r="E25" s="69"/>
      <c r="F25" s="175"/>
      <c r="G25" s="206"/>
      <c r="H25" s="183"/>
      <c r="I25" s="183"/>
      <c r="J25" s="183"/>
      <c r="K25" s="183"/>
      <c r="L25" s="183"/>
      <c r="M25" s="183"/>
      <c r="N25" s="183"/>
    </row>
    <row r="26" spans="1:14" ht="40.5" customHeight="1">
      <c r="A26" s="85">
        <f>COUNT($A$1:A25)+1</f>
        <v>9</v>
      </c>
      <c r="B26" s="86" t="s">
        <v>277</v>
      </c>
      <c r="C26" s="133" t="s">
        <v>6</v>
      </c>
      <c r="D26" s="235">
        <v>6</v>
      </c>
      <c r="E26" s="70">
        <v>0</v>
      </c>
      <c r="F26" s="99">
        <f>D26*E26</f>
        <v>0</v>
      </c>
      <c r="G26" s="206"/>
      <c r="H26" s="183"/>
      <c r="I26" s="183"/>
      <c r="J26" s="183"/>
      <c r="K26" s="183"/>
      <c r="L26" s="183"/>
      <c r="M26" s="183"/>
      <c r="N26" s="183"/>
    </row>
    <row r="27" spans="1:14">
      <c r="A27" s="85"/>
      <c r="B27" s="207"/>
      <c r="C27" s="116"/>
      <c r="D27" s="208"/>
      <c r="E27" s="48"/>
      <c r="F27" s="89"/>
      <c r="G27" s="206"/>
      <c r="H27" s="183"/>
      <c r="I27" s="183"/>
      <c r="J27" s="183"/>
      <c r="K27" s="183"/>
      <c r="L27" s="183"/>
      <c r="M27" s="183"/>
      <c r="N27" s="183"/>
    </row>
    <row r="28" spans="1:14" ht="27" customHeight="1">
      <c r="A28" s="85">
        <f>COUNT($A$1:A27)+1</f>
        <v>10</v>
      </c>
      <c r="B28" s="86" t="s">
        <v>25</v>
      </c>
      <c r="C28" s="133" t="s">
        <v>92</v>
      </c>
      <c r="D28" s="98">
        <v>1</v>
      </c>
      <c r="E28" s="67">
        <v>0</v>
      </c>
      <c r="F28" s="99">
        <f>D28*E28</f>
        <v>0</v>
      </c>
      <c r="G28" s="183"/>
      <c r="H28" s="183"/>
      <c r="I28" s="183"/>
      <c r="J28" s="183"/>
      <c r="K28" s="183"/>
      <c r="L28" s="183"/>
      <c r="M28" s="183"/>
      <c r="N28" s="183"/>
    </row>
    <row r="29" spans="1:14">
      <c r="A29" s="85"/>
      <c r="B29" s="212"/>
      <c r="C29" s="175"/>
      <c r="D29" s="234"/>
      <c r="E29" s="69"/>
      <c r="F29" s="175"/>
      <c r="G29" s="183"/>
      <c r="H29" s="183"/>
      <c r="I29" s="183"/>
      <c r="J29" s="183"/>
      <c r="K29" s="183"/>
      <c r="L29" s="183"/>
      <c r="M29" s="183"/>
      <c r="N29" s="183"/>
    </row>
    <row r="30" spans="1:14" ht="38.25">
      <c r="A30" s="85">
        <f>COUNT($A$1:A29)+1</f>
        <v>11</v>
      </c>
      <c r="B30" s="86" t="s">
        <v>10</v>
      </c>
      <c r="C30" s="236" t="s">
        <v>29</v>
      </c>
      <c r="D30" s="235">
        <v>5</v>
      </c>
      <c r="E30" s="69"/>
      <c r="F30" s="211">
        <f>SUM(F5:F26)*D30/100</f>
        <v>0</v>
      </c>
      <c r="G30" s="183"/>
      <c r="H30" s="183"/>
      <c r="I30" s="183"/>
      <c r="J30" s="183"/>
      <c r="K30" s="183"/>
      <c r="L30" s="183"/>
      <c r="M30" s="183"/>
      <c r="N30" s="183"/>
    </row>
    <row r="31" spans="1:14">
      <c r="A31" s="85"/>
      <c r="B31" s="212"/>
      <c r="C31" s="175"/>
      <c r="D31" s="175"/>
      <c r="E31" s="69"/>
      <c r="F31" s="175"/>
      <c r="G31" s="183"/>
      <c r="H31" s="183"/>
      <c r="I31" s="183"/>
      <c r="J31" s="183"/>
      <c r="K31" s="183"/>
      <c r="L31" s="183"/>
      <c r="M31" s="183"/>
      <c r="N31" s="183"/>
    </row>
    <row r="32" spans="1:14" ht="38.25">
      <c r="A32" s="85">
        <f>COUNT($A$1:A31)+1</f>
        <v>12</v>
      </c>
      <c r="B32" s="86" t="s">
        <v>26</v>
      </c>
      <c r="C32" s="236" t="s">
        <v>29</v>
      </c>
      <c r="D32" s="235">
        <v>3</v>
      </c>
      <c r="E32" s="69"/>
      <c r="F32" s="211">
        <f>SUM(F5:F26)*D32/100</f>
        <v>0</v>
      </c>
      <c r="G32" s="183"/>
      <c r="H32" s="183"/>
      <c r="I32" s="183"/>
      <c r="J32" s="183"/>
      <c r="K32" s="183"/>
      <c r="L32" s="183"/>
      <c r="M32" s="183"/>
      <c r="N32" s="183"/>
    </row>
    <row r="33" spans="1:14">
      <c r="A33" s="227"/>
      <c r="B33" s="227"/>
      <c r="C33" s="200"/>
      <c r="D33" s="197"/>
      <c r="E33" s="50"/>
      <c r="F33" s="231"/>
      <c r="G33" s="183"/>
      <c r="H33" s="183"/>
      <c r="I33" s="183"/>
      <c r="J33" s="183"/>
      <c r="K33" s="183"/>
      <c r="L33" s="183"/>
      <c r="M33" s="183"/>
      <c r="N33" s="183"/>
    </row>
    <row r="34" spans="1:14" ht="15" thickBot="1">
      <c r="A34" s="154"/>
      <c r="B34" s="155" t="str">
        <f>$B$1&amp;" skupaj:"</f>
        <v>Plinska napeljava skupaj:</v>
      </c>
      <c r="C34" s="156"/>
      <c r="D34" s="157"/>
      <c r="E34" s="44" t="s">
        <v>54</v>
      </c>
      <c r="F34" s="158">
        <f>SUM(F4:F33)</f>
        <v>0</v>
      </c>
      <c r="G34" s="183"/>
      <c r="H34" s="183"/>
      <c r="I34" s="183"/>
      <c r="J34" s="183"/>
      <c r="K34" s="183"/>
      <c r="L34" s="183"/>
      <c r="M34" s="183"/>
      <c r="N34" s="183"/>
    </row>
    <row r="35" spans="1:14" ht="15" thickTop="1">
      <c r="A35" s="183"/>
      <c r="B35" s="183"/>
      <c r="C35" s="200"/>
      <c r="D35" s="197"/>
      <c r="E35" s="47"/>
      <c r="F35" s="197"/>
      <c r="G35" s="183"/>
      <c r="H35" s="183"/>
      <c r="I35" s="183"/>
      <c r="J35" s="183"/>
      <c r="K35" s="183"/>
      <c r="L35" s="183"/>
      <c r="M35" s="183"/>
      <c r="N35" s="183"/>
    </row>
    <row r="36" spans="1:14">
      <c r="A36" s="183"/>
      <c r="B36" s="183"/>
      <c r="C36" s="200"/>
      <c r="D36" s="197"/>
      <c r="E36" s="47"/>
      <c r="F36" s="197"/>
      <c r="G36" s="183"/>
      <c r="H36" s="183"/>
      <c r="I36" s="183"/>
      <c r="J36" s="183"/>
      <c r="K36" s="183"/>
      <c r="L36" s="183"/>
      <c r="M36" s="183"/>
      <c r="N36" s="183"/>
    </row>
    <row r="37" spans="1:14">
      <c r="A37" s="183"/>
      <c r="B37" s="183"/>
      <c r="C37" s="200"/>
      <c r="D37" s="197"/>
      <c r="E37" s="47"/>
      <c r="F37" s="197"/>
      <c r="G37" s="183"/>
      <c r="H37" s="183"/>
      <c r="I37" s="183"/>
      <c r="J37" s="183"/>
      <c r="K37" s="183"/>
      <c r="L37" s="183"/>
      <c r="M37" s="183"/>
      <c r="N37" s="183"/>
    </row>
    <row r="38" spans="1:14">
      <c r="A38" s="183"/>
      <c r="B38" s="183"/>
      <c r="C38" s="200"/>
      <c r="D38" s="197"/>
      <c r="E38" s="47"/>
      <c r="F38" s="197"/>
      <c r="G38" s="183"/>
      <c r="H38" s="183"/>
      <c r="I38" s="183"/>
      <c r="J38" s="183"/>
      <c r="K38" s="183"/>
      <c r="L38" s="183"/>
      <c r="M38" s="183"/>
      <c r="N38" s="183"/>
    </row>
    <row r="39" spans="1:14">
      <c r="A39" s="183"/>
      <c r="B39" s="183"/>
      <c r="C39" s="200"/>
      <c r="D39" s="197"/>
      <c r="E39" s="47"/>
      <c r="F39" s="197"/>
      <c r="G39" s="183"/>
      <c r="H39" s="183"/>
      <c r="I39" s="183"/>
      <c r="J39" s="183"/>
      <c r="K39" s="183"/>
      <c r="L39" s="183"/>
      <c r="M39" s="183"/>
      <c r="N39" s="183"/>
    </row>
  </sheetData>
  <sheetProtection password="CC5C" sheet="1" objects="1" scenarios="1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 &amp;10 503/21 - PZI&amp;C&amp;"Arial Narrow,Navadno"Popis del&amp;R&amp;"Arial Narrow,Navadno"&amp;P/&amp;N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9</vt:i4>
      </vt:variant>
    </vt:vector>
  </HeadingPairs>
  <TitlesOfParts>
    <vt:vector size="14" baseType="lpstr">
      <vt:lpstr>REKAP.</vt:lpstr>
      <vt:lpstr>VODOVOD</vt:lpstr>
      <vt:lpstr>OGREVANJE</vt:lpstr>
      <vt:lpstr>PREZRACEVANJE</vt:lpstr>
      <vt:lpstr>PLIN</vt:lpstr>
      <vt:lpstr>OGREVANJE!Področje_tiskanja</vt:lpstr>
      <vt:lpstr>PLIN!Področje_tiskanja</vt:lpstr>
      <vt:lpstr>PREZRACEVANJE!Področje_tiskanja</vt:lpstr>
      <vt:lpstr>REKAP.!Področje_tiskanja</vt:lpstr>
      <vt:lpstr>VODOVOD!Področje_tiskanja</vt:lpstr>
      <vt:lpstr>OGREVANJE!Tiskanje_naslovov</vt:lpstr>
      <vt:lpstr>PLIN!Tiskanje_naslovov</vt:lpstr>
      <vt:lpstr>PREZRACEVANJE!Tiskanje_naslovov</vt:lpstr>
      <vt:lpstr>VODOVOD!Tiskanje_naslovov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Jure Benčina</cp:lastModifiedBy>
  <cp:lastPrinted>2021-11-18T19:38:50Z</cp:lastPrinted>
  <dcterms:created xsi:type="dcterms:W3CDTF">2004-06-19T12:08:15Z</dcterms:created>
  <dcterms:modified xsi:type="dcterms:W3CDTF">2021-12-09T11:30:29Z</dcterms:modified>
</cp:coreProperties>
</file>